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EE73392A-E1BD-461F-8EF5-AE38D9475E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Arkusz1!$A$50:$AJ$65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1" i="1" l="1"/>
  <c r="H70" i="1"/>
  <c r="G71" i="1" l="1"/>
  <c r="F71" i="1"/>
  <c r="F70" i="1"/>
  <c r="G70" i="1"/>
  <c r="AE64" i="1" l="1"/>
  <c r="AF64" i="1"/>
  <c r="AB63" i="1" l="1"/>
  <c r="AD63" i="1" s="1"/>
  <c r="AG63" i="1"/>
  <c r="AH63" i="1"/>
  <c r="AJ63" i="1" s="1"/>
  <c r="AB59" i="1" l="1"/>
  <c r="AC59" i="1"/>
  <c r="AI56" i="1" l="1"/>
  <c r="AH56" i="1"/>
  <c r="AB56" i="1"/>
  <c r="E71" i="1"/>
  <c r="D72" i="1"/>
  <c r="C72" i="1"/>
  <c r="E70" i="1"/>
  <c r="AJ56" i="1" l="1"/>
  <c r="G72" i="1"/>
  <c r="E72" i="1"/>
  <c r="F72" i="1"/>
  <c r="AG59" i="1"/>
  <c r="AG61" i="1"/>
  <c r="H72" i="1" l="1"/>
  <c r="AH53" i="1"/>
  <c r="AI53" i="1" l="1"/>
  <c r="AJ53" i="1" s="1"/>
  <c r="AH54" i="1"/>
  <c r="AI54" i="1"/>
  <c r="AH55" i="1"/>
  <c r="AI55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B53" i="1"/>
  <c r="AC53" i="1"/>
  <c r="AB54" i="1"/>
  <c r="AC54" i="1"/>
  <c r="AB55" i="1"/>
  <c r="AC55" i="1"/>
  <c r="AC56" i="1"/>
  <c r="AB57" i="1"/>
  <c r="AC57" i="1"/>
  <c r="AB58" i="1"/>
  <c r="AC58" i="1"/>
  <c r="AB60" i="1"/>
  <c r="AC60" i="1"/>
  <c r="AB61" i="1"/>
  <c r="AC61" i="1"/>
  <c r="AB62" i="1"/>
  <c r="AC62" i="1"/>
  <c r="AI52" i="1"/>
  <c r="AI64" i="1" s="1"/>
  <c r="AH52" i="1"/>
  <c r="AH64" i="1" s="1"/>
  <c r="AC52" i="1"/>
  <c r="AB52" i="1"/>
  <c r="AC64" i="1" l="1"/>
  <c r="AB64" i="1"/>
  <c r="AJ62" i="1"/>
  <c r="AJ60" i="1"/>
  <c r="AJ61" i="1"/>
  <c r="AJ54" i="1"/>
  <c r="AJ52" i="1"/>
  <c r="AJ58" i="1"/>
  <c r="AJ57" i="1"/>
  <c r="AJ59" i="1"/>
  <c r="AJ55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D60" i="1"/>
  <c r="AG60" i="1"/>
  <c r="AD61" i="1"/>
  <c r="AD62" i="1"/>
  <c r="AG62" i="1"/>
  <c r="AD52" i="1"/>
  <c r="AD64" i="1" l="1"/>
  <c r="AJ64" i="1"/>
  <c r="AG52" i="1"/>
  <c r="AG64" i="1" s="1"/>
  <c r="AB65" i="1" l="1"/>
</calcChain>
</file>

<file path=xl/sharedStrings.xml><?xml version="1.0" encoding="utf-8"?>
<sst xmlns="http://schemas.openxmlformats.org/spreadsheetml/2006/main" count="333" uniqueCount="143">
  <si>
    <t>LP</t>
  </si>
  <si>
    <t>Dane Nabywca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</si>
  <si>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</si>
  <si>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</si>
  <si>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</si>
  <si>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</si>
  <si>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</si>
  <si>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</si>
  <si>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ewidencyjny</t>
  </si>
  <si>
    <t>Nr PPE</t>
  </si>
  <si>
    <t>Uwagi</t>
  </si>
  <si>
    <t>Okres dostaw</t>
  </si>
  <si>
    <t>Nabywca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</si>
  <si>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</si>
  <si>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</si>
  <si>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</si>
  <si>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</si>
  <si>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</si>
  <si>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</si>
  <si>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</si>
  <si>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</si>
  <si>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</si>
  <si>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</si>
  <si>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</si>
  <si>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</si>
  <si>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</si>
  <si>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</si>
  <si>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55-300</t>
  </si>
  <si>
    <t>Środa Śląska</t>
  </si>
  <si>
    <t>28</t>
  </si>
  <si>
    <t>TAURON Dystrybucja S.A.</t>
  </si>
  <si>
    <t>Wrocław</t>
  </si>
  <si>
    <t>rozdzielona</t>
  </si>
  <si>
    <t>C12a</t>
  </si>
  <si>
    <t>55/0007040</t>
  </si>
  <si>
    <t>PROD_551300929332</t>
  </si>
  <si>
    <t>Powiat Średzki Powiatowy Urząd Pracy w Środzie Śląskiej</t>
  </si>
  <si>
    <t>Wrocławska 4</t>
  </si>
  <si>
    <t>9131149233</t>
  </si>
  <si>
    <t>Wrocławska</t>
  </si>
  <si>
    <t>4</t>
  </si>
  <si>
    <t>55/0002397</t>
  </si>
  <si>
    <t>PROD_551300847691</t>
  </si>
  <si>
    <t>Powiat Średzki</t>
  </si>
  <si>
    <t>Wrocławska 2</t>
  </si>
  <si>
    <t>9131529763</t>
  </si>
  <si>
    <t>12</t>
  </si>
  <si>
    <t>55/0002400</t>
  </si>
  <si>
    <t>PROD_551300067593</t>
  </si>
  <si>
    <t>55/0002402</t>
  </si>
  <si>
    <t>PROD_551301349150</t>
  </si>
  <si>
    <t>55/0002404</t>
  </si>
  <si>
    <t>PROD_551300034030</t>
  </si>
  <si>
    <t>Św. Andrzeja</t>
  </si>
  <si>
    <t>71291283</t>
  </si>
  <si>
    <t>55/0002398</t>
  </si>
  <si>
    <t>PROD_551301154071</t>
  </si>
  <si>
    <t>47698145</t>
  </si>
  <si>
    <t>55/0002399</t>
  </si>
  <si>
    <t>PROD_551300948775</t>
  </si>
  <si>
    <t>42</t>
  </si>
  <si>
    <t>47709995</t>
  </si>
  <si>
    <t>55/0007038</t>
  </si>
  <si>
    <t>PROD_551301217237</t>
  </si>
  <si>
    <t>Świdnicka</t>
  </si>
  <si>
    <t>33</t>
  </si>
  <si>
    <t>71291316</t>
  </si>
  <si>
    <t>55/0007036</t>
  </si>
  <si>
    <t>PROD_551300947050</t>
  </si>
  <si>
    <t>Szpital Rejonowy Blok B</t>
  </si>
  <si>
    <t>Kilińskiego</t>
  </si>
  <si>
    <t>28/30</t>
  </si>
  <si>
    <t>C21</t>
  </si>
  <si>
    <t>55/0055/00037585/1</t>
  </si>
  <si>
    <t>PROD_551000501972</t>
  </si>
  <si>
    <t>Specjalny Ośrodek Szkolno- Wychowawczy</t>
  </si>
  <si>
    <t>55/0055/00037581/1</t>
  </si>
  <si>
    <t>PROD_551000501202</t>
  </si>
  <si>
    <t>suma:</t>
  </si>
  <si>
    <t>Dane Odbiorcy</t>
  </si>
  <si>
    <t>Powiat Średzki, ul. Wrocławska 2, 55-300 Środa Śląska</t>
  </si>
  <si>
    <t xml:space="preserve"> Specjalny Ośrodek Szkolno- Wychowawczy, ul. Kilińskiego 33, 55-300 Środa Śląska</t>
  </si>
  <si>
    <t>Powiat Średzki Powiatowy Urząd Pracy w Środzie Śląskiej, ul. Wrocławska 4, 55-300 Środa Śląska</t>
  </si>
  <si>
    <t>Załącznik nr 1 do SIWZ opis przedmiotu zamówienia</t>
  </si>
  <si>
    <t>Numer płatnika</t>
  </si>
  <si>
    <t>Zużycie rok 2021 (kWh) planowane</t>
  </si>
  <si>
    <t>40090842</t>
  </si>
  <si>
    <t>40092072</t>
  </si>
  <si>
    <t>Numer licznika</t>
  </si>
  <si>
    <t>94068102</t>
  </si>
  <si>
    <t>40092109</t>
  </si>
  <si>
    <t>40090841</t>
  </si>
  <si>
    <t>3281154</t>
  </si>
  <si>
    <t>50035225</t>
  </si>
  <si>
    <t>95215994</t>
  </si>
  <si>
    <t>50034077</t>
  </si>
  <si>
    <t>71290051</t>
  </si>
  <si>
    <t>40090840</t>
  </si>
  <si>
    <t>1136284</t>
  </si>
  <si>
    <t>71348735</t>
  </si>
  <si>
    <t>1136278</t>
  </si>
  <si>
    <t>suma w całym okresie zamówienia</t>
  </si>
  <si>
    <t>Grupa taryfowa</t>
  </si>
  <si>
    <t>Suma</t>
  </si>
  <si>
    <t>Suma:</t>
  </si>
  <si>
    <t>Okres obowiązywania obecnej umowy /okres wypowiedzenia</t>
  </si>
  <si>
    <t>Elektra S.A.</t>
  </si>
  <si>
    <t>Zużycie rok 2022 (kWh) planowane</t>
  </si>
  <si>
    <t>Zużycie rok 2023 (kWh) planowane</t>
  </si>
  <si>
    <t>Centrum Medyczne</t>
  </si>
  <si>
    <t>Kolejowa</t>
  </si>
  <si>
    <t>16</t>
  </si>
  <si>
    <t>TAURON Sprzedaż sp. z o.o.</t>
  </si>
  <si>
    <t>kompleksowa</t>
  </si>
  <si>
    <t>97774806</t>
  </si>
  <si>
    <t>PROD_551000501802</t>
  </si>
  <si>
    <t>30299735</t>
  </si>
  <si>
    <t>31.01.2021 / umowa terminowa, nie wymaga wypowiedzenia</t>
  </si>
  <si>
    <t>umowa bezterminowa, jednomiesięczny okres wypowiedzenia/wypowiada Wykonawca</t>
  </si>
  <si>
    <t>Powiatowy Zespół Szkół  nr 1 im. Mikołaja Kopernika</t>
  </si>
  <si>
    <t>Powiatowy Zespół Szkół  nr 2 im. W.Witosa</t>
  </si>
  <si>
    <t xml:space="preserve">Powiatowy Zespół Szkół  nr 2 im. W.Witosa </t>
  </si>
  <si>
    <t>Środowiskowy Dom Samopomocy w Środzie Śląskiej Filia w Piersnie, ul. Jana Kilińskiego 28, 55-300 Środa Śląska</t>
  </si>
  <si>
    <t>POWIATOWY ZESPÓŁ SZKÓŁ NR 1 IM. MIKOŁAJA KOPERNIKA W ŚRODZIE ŚLĄSKIEJ, UL. WROCŁAWSKA 12, 55-300 ŚRODA ŚLĄSKA</t>
  </si>
  <si>
    <t>POWIATOWY ZESPÓŁ SZKÓŁ NR 2 IM. WINCENTEGO WITOSA W ŚRODZIE ŚLĄSKIEJ, UL. ŚW. ANDRZEJA 4, 55-300 ŚRODA ŚLĄSKA</t>
  </si>
  <si>
    <t>Nowy Nr PPE</t>
  </si>
  <si>
    <t>590322415500303806</t>
  </si>
  <si>
    <t>590322415500334596</t>
  </si>
  <si>
    <t>590322415500353443</t>
  </si>
  <si>
    <t>590322415500300959</t>
  </si>
  <si>
    <t>590322415500343581</t>
  </si>
  <si>
    <t>590322415500314338</t>
  </si>
  <si>
    <t>590322415500266965</t>
  </si>
  <si>
    <t>590322415500452337</t>
  </si>
  <si>
    <t>590322415500423313</t>
  </si>
  <si>
    <t>590322415500099037</t>
  </si>
  <si>
    <t>590322415500143525</t>
  </si>
  <si>
    <t>590322415500288028</t>
  </si>
  <si>
    <t>ŚRODOWISKOWY DOM SAMOPOMOCY W ŚRODZIE ŚLĄSKIEJ</t>
  </si>
  <si>
    <t>Jana Kilińskiego</t>
  </si>
  <si>
    <t>POWIATOWY URZĄD PRACY W ŚRODZIE ŚLĄ</t>
  </si>
  <si>
    <t>Zmniejszenie/zwiększenie zamówienia planowanego do 20% (kWh)</t>
  </si>
  <si>
    <t>Zużycie energii elektrycznej kWh -cały okres zamówienia- zamówienie planowane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</si>
</sst>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1" fillId="0" borderId="0" xfId="0" applyNumberFormat="1" applyFont="1"/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1" xfId="0" applyNumberFormat="1" applyFont="1" applyBorder="1"/>
    <xf numFmtId="3" fontId="5" fillId="0" borderId="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25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2"/>
  <sheetViews>
    <sheetView tabSelected="1" topLeftCell="A49" workbookViewId="0">
      <pane xSplit="1" ySplit="3" topLeftCell="G52" activePane="bottomRight" state="frozen"/>
      <selection activeCell="A49" sqref="A49"/>
      <selection pane="topRight" activeCell="B49" sqref="B49"/>
      <selection pane="bottomLeft" activeCell="A52" sqref="A52"/>
      <selection pane="bottomRight" activeCell="P63" sqref="P63"/>
    </sheetView>
  </sheetViews>
  <sheetFormatPr defaultColWidth="9.109375" defaultRowHeight="10.199999999999999" x14ac:dyDescent="0.2"/>
  <cols>
    <col min="1" max="1" width="3" style="1" bestFit="1" customWidth="1"/>
    <col min="2" max="2" width="47.109375" style="1" customWidth="1"/>
    <col min="3" max="3" width="14.6640625" style="1" customWidth="1"/>
    <col min="4" max="4" width="7.109375" style="1" customWidth="1"/>
    <col min="5" max="5" width="10.44140625" style="1" customWidth="1"/>
    <col min="6" max="6" width="10.109375" style="1" customWidth="1"/>
    <col min="7" max="7" width="49" style="2" customWidth="1"/>
    <col min="8" max="8" width="35.33203125" style="2" customWidth="1"/>
    <col min="9" max="9" width="10.109375" style="1" customWidth="1"/>
    <col min="10" max="10" width="12.33203125" style="1" customWidth="1"/>
    <col min="11" max="11" width="6" style="1" customWidth="1"/>
    <col min="12" max="12" width="7.109375" style="1" customWidth="1"/>
    <col min="13" max="13" width="10" style="1" customWidth="1"/>
    <col min="14" max="14" width="21.109375" style="1" customWidth="1"/>
    <col min="15" max="15" width="6.88671875" style="1" bestFit="1" customWidth="1"/>
    <col min="16" max="16" width="19.88671875" style="1" customWidth="1"/>
    <col min="17" max="17" width="11.5546875" style="1" customWidth="1"/>
    <col min="18" max="18" width="41.33203125" style="1" customWidth="1"/>
    <col min="19" max="19" width="10.44140625" style="1" customWidth="1"/>
    <col min="20" max="20" width="15.33203125" style="1" bestFit="1" customWidth="1"/>
    <col min="21" max="22" width="15.33203125" style="1" customWidth="1"/>
    <col min="23" max="23" width="18.109375" style="1" customWidth="1"/>
    <col min="24" max="24" width="22" style="49" customWidth="1"/>
    <col min="25" max="25" width="31.109375" style="1" customWidth="1"/>
    <col min="26" max="27" width="10" style="1" customWidth="1"/>
    <col min="28" max="28" width="9.109375" style="1"/>
    <col min="29" max="29" width="6.44140625" style="1" bestFit="1" customWidth="1"/>
    <col min="30" max="30" width="9.109375" style="1"/>
    <col min="31" max="32" width="9.109375" style="1" customWidth="1"/>
    <col min="33" max="33" width="6.44140625" style="1" bestFit="1" customWidth="1"/>
    <col min="34" max="34" width="8.109375" style="1" customWidth="1"/>
    <col min="35" max="35" width="10.88671875" style="1" customWidth="1"/>
    <col min="36" max="36" width="8.5546875" style="1" customWidth="1"/>
    <col min="37" max="16384" width="9.109375" style="1"/>
  </cols>
  <sheetData>
    <row r="1" spans="1:36" ht="11.25" hidden="1" customHeight="1" x14ac:dyDescent="0.2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4"/>
      <c r="AI1" s="4"/>
      <c r="AJ1" s="4"/>
    </row>
    <row r="2" spans="1:36" ht="11.25" hidden="1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4"/>
      <c r="AI2" s="4"/>
      <c r="AJ2" s="4"/>
    </row>
    <row r="3" spans="1:36" ht="11.25" hidden="1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4"/>
      <c r="AI3" s="4"/>
      <c r="AJ3" s="4"/>
    </row>
    <row r="4" spans="1:36" ht="11.25" hidden="1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4"/>
      <c r="AI4" s="4"/>
      <c r="AJ4" s="4"/>
    </row>
    <row r="5" spans="1:36" ht="11.25" hidden="1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4"/>
      <c r="AI5" s="4"/>
      <c r="AJ5" s="4"/>
    </row>
    <row r="6" spans="1:36" ht="11.25" hidden="1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4"/>
      <c r="AI6" s="4"/>
      <c r="AJ6" s="4"/>
    </row>
    <row r="7" spans="1:36" ht="11.25" hidden="1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4"/>
      <c r="AI7" s="4"/>
      <c r="AJ7" s="4"/>
    </row>
    <row r="8" spans="1:36" ht="11.25" hidden="1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4"/>
      <c r="AI8" s="4"/>
      <c r="AJ8" s="4"/>
    </row>
    <row r="9" spans="1:36" ht="11.25" hidden="1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4"/>
      <c r="AI9" s="4"/>
      <c r="AJ9" s="4"/>
    </row>
    <row r="10" spans="1:36" ht="11.25" hidden="1" customHeight="1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4"/>
      <c r="AI10" s="4"/>
      <c r="AJ10" s="4"/>
    </row>
    <row r="11" spans="1:36" ht="11.25" hidden="1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4"/>
      <c r="AI11" s="4"/>
      <c r="AJ11" s="4"/>
    </row>
    <row r="12" spans="1:36" ht="11.25" hidden="1" customHeight="1" x14ac:dyDescent="0.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4"/>
      <c r="AI12" s="4"/>
      <c r="AJ12" s="4"/>
    </row>
    <row r="13" spans="1:36" ht="11.25" hidden="1" customHeight="1" x14ac:dyDescent="0.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4"/>
      <c r="AI13" s="4"/>
      <c r="AJ13" s="4"/>
    </row>
    <row r="14" spans="1:36" ht="11.25" hidden="1" customHeight="1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4"/>
      <c r="AI14" s="4"/>
      <c r="AJ14" s="4"/>
    </row>
    <row r="15" spans="1:36" ht="11.25" hidden="1" customHeight="1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4"/>
      <c r="AI15" s="4"/>
      <c r="AJ15" s="4"/>
    </row>
    <row r="16" spans="1:36" ht="11.25" hidden="1" customHeight="1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4"/>
      <c r="AI16" s="4"/>
      <c r="AJ16" s="4"/>
    </row>
    <row r="17" spans="1:36" ht="11.25" hidden="1" customHeight="1" x14ac:dyDescent="0.2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4"/>
      <c r="AI17" s="4"/>
      <c r="AJ17" s="4"/>
    </row>
    <row r="18" spans="1:36" ht="11.25" hidden="1" customHeigh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4"/>
      <c r="AI18" s="4"/>
      <c r="AJ18" s="4"/>
    </row>
    <row r="19" spans="1:36" ht="11.25" hidden="1" customHeight="1" x14ac:dyDescent="0.2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4"/>
      <c r="AI19" s="4"/>
      <c r="AJ19" s="4"/>
    </row>
    <row r="20" spans="1:36" ht="11.25" hidden="1" customHeight="1" x14ac:dyDescent="0.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4"/>
      <c r="AI20" s="4"/>
      <c r="AJ20" s="4"/>
    </row>
    <row r="21" spans="1:36" ht="11.25" hidden="1" customHeight="1" x14ac:dyDescent="0.2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4"/>
      <c r="AI21" s="4"/>
      <c r="AJ21" s="4"/>
    </row>
    <row r="22" spans="1:36" ht="11.25" hidden="1" customHeight="1" x14ac:dyDescent="0.2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4"/>
      <c r="AI22" s="4"/>
      <c r="AJ22" s="4"/>
    </row>
    <row r="23" spans="1:36" ht="11.25" hidden="1" customHeight="1" x14ac:dyDescent="0.2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4"/>
      <c r="AI23" s="4"/>
      <c r="AJ23" s="4"/>
    </row>
    <row r="24" spans="1:36" ht="11.25" hidden="1" customHeight="1" x14ac:dyDescent="0.2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4"/>
      <c r="AI24" s="4"/>
      <c r="AJ24" s="4"/>
    </row>
    <row r="25" spans="1:36" ht="11.25" hidden="1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4"/>
      <c r="AI25" s="4"/>
      <c r="AJ25" s="4"/>
    </row>
    <row r="26" spans="1:36" ht="11.25" hidden="1" customHeight="1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4"/>
      <c r="AI26" s="4"/>
      <c r="AJ26" s="4"/>
    </row>
    <row r="27" spans="1:36" ht="11.25" hidden="1" customHeight="1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4"/>
      <c r="AI27" s="4"/>
      <c r="AJ27" s="4"/>
    </row>
    <row r="28" spans="1:36" ht="11.25" hidden="1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4"/>
      <c r="AI28" s="4"/>
      <c r="AJ28" s="4"/>
    </row>
    <row r="29" spans="1:36" ht="11.25" hidden="1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4"/>
      <c r="AI29" s="4"/>
      <c r="AJ29" s="4"/>
    </row>
    <row r="30" spans="1:36" ht="11.25" hidden="1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4"/>
      <c r="AI30" s="4"/>
      <c r="AJ30" s="4"/>
    </row>
    <row r="31" spans="1:36" ht="11.25" hidden="1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4"/>
      <c r="AI31" s="4"/>
      <c r="AJ31" s="4"/>
    </row>
    <row r="32" spans="1:36" ht="11.25" hidden="1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4"/>
      <c r="AI32" s="4"/>
      <c r="AJ32" s="4"/>
    </row>
    <row r="33" spans="1:36" ht="11.25" hidden="1" customHeight="1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4"/>
      <c r="AI33" s="4"/>
      <c r="AJ33" s="4"/>
    </row>
    <row r="34" spans="1:36" ht="11.25" hidden="1" customHeight="1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4"/>
      <c r="AI34" s="4"/>
      <c r="AJ34" s="4"/>
    </row>
    <row r="35" spans="1:36" ht="11.25" hidden="1" customHeight="1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4"/>
      <c r="AI35" s="4"/>
      <c r="AJ35" s="4"/>
    </row>
    <row r="36" spans="1:36" ht="11.25" hidden="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4"/>
      <c r="AI36" s="4"/>
      <c r="AJ36" s="4"/>
    </row>
    <row r="37" spans="1:36" ht="11.25" hidden="1" customHeight="1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4"/>
      <c r="AI37" s="4"/>
      <c r="AJ37" s="4"/>
    </row>
    <row r="38" spans="1:36" ht="11.25" hidden="1" customHeight="1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4"/>
      <c r="AI38" s="4"/>
      <c r="AJ38" s="4"/>
    </row>
    <row r="39" spans="1:36" ht="11.25" hidden="1" customHeight="1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4"/>
      <c r="AI39" s="4"/>
      <c r="AJ39" s="4"/>
    </row>
    <row r="40" spans="1:36" ht="11.25" hidden="1" customHeight="1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4"/>
      <c r="AI40" s="4"/>
      <c r="AJ40" s="4"/>
    </row>
    <row r="41" spans="1:36" ht="11.25" hidden="1" customHeight="1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4"/>
      <c r="AI41" s="4"/>
      <c r="AJ41" s="4"/>
    </row>
    <row r="42" spans="1:36" ht="11.25" hidden="1" customHeight="1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4"/>
      <c r="AI42" s="4"/>
      <c r="AJ42" s="4"/>
    </row>
    <row r="43" spans="1:36" ht="11.25" hidden="1" customHeight="1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4"/>
      <c r="AI43" s="4"/>
      <c r="AJ43" s="4"/>
    </row>
    <row r="44" spans="1:36" ht="11.25" hidden="1" customHeight="1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4"/>
      <c r="AI44" s="4"/>
      <c r="AJ44" s="4"/>
    </row>
    <row r="45" spans="1:36" ht="11.25" hidden="1" customHeight="1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4"/>
      <c r="AI45" s="4"/>
      <c r="AJ45" s="4"/>
    </row>
    <row r="46" spans="1:36" ht="11.25" hidden="1" customHeight="1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4"/>
      <c r="AI46" s="4"/>
      <c r="AJ46" s="4"/>
    </row>
    <row r="47" spans="1:36" ht="11.25" hidden="1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4"/>
      <c r="AI47" s="4"/>
      <c r="AJ47" s="4"/>
    </row>
    <row r="48" spans="1:36" ht="11.25" hidden="1" customHeigh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4"/>
      <c r="AI48" s="4"/>
      <c r="AJ48" s="4"/>
    </row>
    <row r="49" spans="1:36" ht="20.25" customHeight="1" thickBot="1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5"/>
      <c r="AI49" s="5"/>
      <c r="AJ49" s="5"/>
    </row>
    <row r="50" spans="1:36" s="24" customFormat="1" ht="15" customHeight="1" x14ac:dyDescent="0.2">
      <c r="A50" s="68" t="s">
        <v>0</v>
      </c>
      <c r="B50" s="55" t="s">
        <v>1</v>
      </c>
      <c r="C50" s="55"/>
      <c r="D50" s="55"/>
      <c r="E50" s="55"/>
      <c r="F50" s="55"/>
      <c r="G50" s="72" t="s">
        <v>79</v>
      </c>
      <c r="H50" s="53" t="s">
        <v>2</v>
      </c>
      <c r="I50" s="55" t="s">
        <v>3</v>
      </c>
      <c r="J50" s="55"/>
      <c r="K50" s="55"/>
      <c r="L50" s="55"/>
      <c r="M50" s="55"/>
      <c r="N50" s="55" t="s">
        <v>4</v>
      </c>
      <c r="O50" s="55"/>
      <c r="P50" s="53" t="s">
        <v>5</v>
      </c>
      <c r="Q50" s="53" t="s">
        <v>6</v>
      </c>
      <c r="R50" s="53" t="s">
        <v>105</v>
      </c>
      <c r="S50" s="53" t="s">
        <v>7</v>
      </c>
      <c r="T50" s="55" t="s">
        <v>8</v>
      </c>
      <c r="U50" s="58" t="s">
        <v>84</v>
      </c>
      <c r="V50" s="58" t="s">
        <v>88</v>
      </c>
      <c r="W50" s="55" t="s">
        <v>9</v>
      </c>
      <c r="X50" s="60" t="s">
        <v>125</v>
      </c>
      <c r="Y50" s="55" t="s">
        <v>10</v>
      </c>
      <c r="Z50" s="55" t="s">
        <v>11</v>
      </c>
      <c r="AA50" s="55"/>
      <c r="AB50" s="55" t="s">
        <v>85</v>
      </c>
      <c r="AC50" s="55"/>
      <c r="AD50" s="55"/>
      <c r="AE50" s="55" t="s">
        <v>107</v>
      </c>
      <c r="AF50" s="55"/>
      <c r="AG50" s="55"/>
      <c r="AH50" s="55" t="s">
        <v>108</v>
      </c>
      <c r="AI50" s="55"/>
      <c r="AJ50" s="56"/>
    </row>
    <row r="51" spans="1:36" s="24" customFormat="1" ht="15" customHeight="1" thickBot="1" x14ac:dyDescent="0.25">
      <c r="A51" s="69"/>
      <c r="B51" s="27" t="s">
        <v>12</v>
      </c>
      <c r="C51" s="27" t="s">
        <v>13</v>
      </c>
      <c r="D51" s="27" t="s">
        <v>14</v>
      </c>
      <c r="E51" s="27" t="s">
        <v>15</v>
      </c>
      <c r="F51" s="27" t="s">
        <v>16</v>
      </c>
      <c r="G51" s="73"/>
      <c r="H51" s="54"/>
      <c r="I51" s="27" t="s">
        <v>15</v>
      </c>
      <c r="J51" s="27" t="s">
        <v>17</v>
      </c>
      <c r="K51" s="27" t="s">
        <v>18</v>
      </c>
      <c r="L51" s="27" t="s">
        <v>14</v>
      </c>
      <c r="M51" s="27" t="s">
        <v>19</v>
      </c>
      <c r="N51" s="27" t="s">
        <v>20</v>
      </c>
      <c r="O51" s="27" t="s">
        <v>21</v>
      </c>
      <c r="P51" s="54"/>
      <c r="Q51" s="54"/>
      <c r="R51" s="54"/>
      <c r="S51" s="54"/>
      <c r="T51" s="57"/>
      <c r="U51" s="59"/>
      <c r="V51" s="59"/>
      <c r="W51" s="57"/>
      <c r="X51" s="61"/>
      <c r="Y51" s="57"/>
      <c r="Z51" s="27" t="s">
        <v>22</v>
      </c>
      <c r="AA51" s="27" t="s">
        <v>23</v>
      </c>
      <c r="AB51" s="27" t="s">
        <v>24</v>
      </c>
      <c r="AC51" s="27" t="s">
        <v>25</v>
      </c>
      <c r="AD51" s="27" t="s">
        <v>26</v>
      </c>
      <c r="AE51" s="27" t="s">
        <v>24</v>
      </c>
      <c r="AF51" s="27" t="s">
        <v>25</v>
      </c>
      <c r="AG51" s="27" t="s">
        <v>26</v>
      </c>
      <c r="AH51" s="27" t="s">
        <v>24</v>
      </c>
      <c r="AI51" s="27" t="s">
        <v>25</v>
      </c>
      <c r="AJ51" s="28" t="s">
        <v>26</v>
      </c>
    </row>
    <row r="52" spans="1:36" ht="20.399999999999999" x14ac:dyDescent="0.2">
      <c r="A52" s="40">
        <v>1</v>
      </c>
      <c r="B52" s="29" t="s">
        <v>43</v>
      </c>
      <c r="C52" s="29" t="s">
        <v>44</v>
      </c>
      <c r="D52" s="29" t="s">
        <v>27</v>
      </c>
      <c r="E52" s="29" t="s">
        <v>28</v>
      </c>
      <c r="F52" s="29" t="s">
        <v>45</v>
      </c>
      <c r="G52" s="30" t="s">
        <v>122</v>
      </c>
      <c r="H52" s="30" t="s">
        <v>138</v>
      </c>
      <c r="I52" s="29" t="s">
        <v>28</v>
      </c>
      <c r="J52" s="29" t="s">
        <v>139</v>
      </c>
      <c r="K52" s="29" t="s">
        <v>29</v>
      </c>
      <c r="L52" s="29" t="s">
        <v>27</v>
      </c>
      <c r="M52" s="29" t="s">
        <v>28</v>
      </c>
      <c r="N52" s="29" t="s">
        <v>30</v>
      </c>
      <c r="O52" s="29" t="s">
        <v>31</v>
      </c>
      <c r="P52" s="29" t="s">
        <v>106</v>
      </c>
      <c r="Q52" s="29" t="s">
        <v>32</v>
      </c>
      <c r="R52" s="32" t="s">
        <v>117</v>
      </c>
      <c r="S52" s="29" t="s">
        <v>33</v>
      </c>
      <c r="T52" s="31" t="s">
        <v>34</v>
      </c>
      <c r="U52" s="31" t="s">
        <v>90</v>
      </c>
      <c r="V52" s="31" t="s">
        <v>89</v>
      </c>
      <c r="W52" s="31" t="s">
        <v>35</v>
      </c>
      <c r="X52" s="34" t="s">
        <v>126</v>
      </c>
      <c r="Y52" s="25"/>
      <c r="Z52" s="26">
        <v>44228</v>
      </c>
      <c r="AA52" s="26">
        <v>44957</v>
      </c>
      <c r="AB52" s="35">
        <f>AE52/12*11</f>
        <v>3340.3333333333335</v>
      </c>
      <c r="AC52" s="35">
        <f>AF52/12*11</f>
        <v>6325.916666666667</v>
      </c>
      <c r="AD52" s="35">
        <f>AB52+AC52</f>
        <v>9666.25</v>
      </c>
      <c r="AE52" s="35">
        <v>3644</v>
      </c>
      <c r="AF52" s="35">
        <v>6901</v>
      </c>
      <c r="AG52" s="35">
        <f>AE52+AF52</f>
        <v>10545</v>
      </c>
      <c r="AH52" s="35">
        <f>AE52/12</f>
        <v>303.66666666666669</v>
      </c>
      <c r="AI52" s="35">
        <f>AF52/12</f>
        <v>575.08333333333337</v>
      </c>
      <c r="AJ52" s="35">
        <f>AH52+AI52</f>
        <v>878.75</v>
      </c>
    </row>
    <row r="53" spans="1:36" ht="20.399999999999999" x14ac:dyDescent="0.2">
      <c r="A53" s="40">
        <v>2</v>
      </c>
      <c r="B53" s="32" t="s">
        <v>36</v>
      </c>
      <c r="C53" s="32" t="s">
        <v>37</v>
      </c>
      <c r="D53" s="32" t="s">
        <v>27</v>
      </c>
      <c r="E53" s="32" t="s">
        <v>28</v>
      </c>
      <c r="F53" s="32" t="s">
        <v>38</v>
      </c>
      <c r="G53" s="33" t="s">
        <v>82</v>
      </c>
      <c r="H53" s="33" t="s">
        <v>140</v>
      </c>
      <c r="I53" s="32" t="s">
        <v>28</v>
      </c>
      <c r="J53" s="32" t="s">
        <v>39</v>
      </c>
      <c r="K53" s="32" t="s">
        <v>40</v>
      </c>
      <c r="L53" s="32" t="s">
        <v>27</v>
      </c>
      <c r="M53" s="32" t="s">
        <v>28</v>
      </c>
      <c r="N53" s="32" t="s">
        <v>30</v>
      </c>
      <c r="O53" s="32" t="s">
        <v>31</v>
      </c>
      <c r="P53" s="32" t="s">
        <v>106</v>
      </c>
      <c r="Q53" s="32" t="s">
        <v>32</v>
      </c>
      <c r="R53" s="32" t="s">
        <v>117</v>
      </c>
      <c r="S53" s="32" t="s">
        <v>33</v>
      </c>
      <c r="T53" s="34" t="s">
        <v>41</v>
      </c>
      <c r="U53" s="34" t="s">
        <v>97</v>
      </c>
      <c r="V53" s="34" t="s">
        <v>96</v>
      </c>
      <c r="W53" s="46" t="s">
        <v>42</v>
      </c>
      <c r="X53" s="50" t="s">
        <v>127</v>
      </c>
      <c r="Y53" s="47"/>
      <c r="Z53" s="23">
        <v>44228</v>
      </c>
      <c r="AA53" s="23">
        <v>44957</v>
      </c>
      <c r="AB53" s="36">
        <f t="shared" ref="AB53:AB63" si="0">AE53/12*11</f>
        <v>6832.833333333333</v>
      </c>
      <c r="AC53" s="36">
        <f t="shared" ref="AC53:AC62" si="1">AF53/12*11</f>
        <v>17133.416666666664</v>
      </c>
      <c r="AD53" s="36">
        <f t="shared" ref="AD53:AD63" si="2">AB53+AC53</f>
        <v>23966.249999999996</v>
      </c>
      <c r="AE53" s="36">
        <v>7454</v>
      </c>
      <c r="AF53" s="36">
        <v>18691</v>
      </c>
      <c r="AG53" s="36">
        <f t="shared" ref="AG53:AG63" si="3">AE53+AF53</f>
        <v>26145</v>
      </c>
      <c r="AH53" s="36">
        <f>AE53/12</f>
        <v>621.16666666666663</v>
      </c>
      <c r="AI53" s="36">
        <f t="shared" ref="AI53:AI62" si="4">AF53/12</f>
        <v>1557.5833333333333</v>
      </c>
      <c r="AJ53" s="36">
        <f t="shared" ref="AJ53:AJ63" si="5">AH53+AI53</f>
        <v>2178.75</v>
      </c>
    </row>
    <row r="54" spans="1:36" ht="20.399999999999999" x14ac:dyDescent="0.2">
      <c r="A54" s="40">
        <v>3</v>
      </c>
      <c r="B54" s="32" t="s">
        <v>43</v>
      </c>
      <c r="C54" s="32" t="s">
        <v>44</v>
      </c>
      <c r="D54" s="32" t="s">
        <v>27</v>
      </c>
      <c r="E54" s="32" t="s">
        <v>28</v>
      </c>
      <c r="F54" s="32" t="s">
        <v>45</v>
      </c>
      <c r="G54" s="33" t="s">
        <v>123</v>
      </c>
      <c r="H54" s="33" t="s">
        <v>119</v>
      </c>
      <c r="I54" s="32" t="s">
        <v>28</v>
      </c>
      <c r="J54" s="32" t="s">
        <v>39</v>
      </c>
      <c r="K54" s="32" t="s">
        <v>46</v>
      </c>
      <c r="L54" s="32" t="s">
        <v>27</v>
      </c>
      <c r="M54" s="32" t="s">
        <v>28</v>
      </c>
      <c r="N54" s="32" t="s">
        <v>30</v>
      </c>
      <c r="O54" s="32" t="s">
        <v>31</v>
      </c>
      <c r="P54" s="32" t="s">
        <v>106</v>
      </c>
      <c r="Q54" s="32" t="s">
        <v>32</v>
      </c>
      <c r="R54" s="32" t="s">
        <v>117</v>
      </c>
      <c r="S54" s="32" t="s">
        <v>33</v>
      </c>
      <c r="T54" s="34" t="s">
        <v>47</v>
      </c>
      <c r="U54" s="34" t="s">
        <v>86</v>
      </c>
      <c r="V54" s="34" t="s">
        <v>98</v>
      </c>
      <c r="W54" s="46" t="s">
        <v>48</v>
      </c>
      <c r="X54" s="50" t="s">
        <v>128</v>
      </c>
      <c r="Y54" s="48"/>
      <c r="Z54" s="22">
        <v>44228</v>
      </c>
      <c r="AA54" s="22">
        <v>44957</v>
      </c>
      <c r="AB54" s="37">
        <f t="shared" si="0"/>
        <v>6874.083333333333</v>
      </c>
      <c r="AC54" s="37">
        <f t="shared" si="1"/>
        <v>10073.25</v>
      </c>
      <c r="AD54" s="37">
        <f t="shared" si="2"/>
        <v>16947.333333333332</v>
      </c>
      <c r="AE54" s="37">
        <v>7499</v>
      </c>
      <c r="AF54" s="37">
        <v>10989</v>
      </c>
      <c r="AG54" s="37">
        <f t="shared" si="3"/>
        <v>18488</v>
      </c>
      <c r="AH54" s="37">
        <f t="shared" ref="AH54:AH63" si="6">AE54/12</f>
        <v>624.91666666666663</v>
      </c>
      <c r="AI54" s="37">
        <f t="shared" si="4"/>
        <v>915.75</v>
      </c>
      <c r="AJ54" s="37">
        <f t="shared" si="5"/>
        <v>1540.6666666666665</v>
      </c>
    </row>
    <row r="55" spans="1:36" ht="20.399999999999999" x14ac:dyDescent="0.2">
      <c r="A55" s="40">
        <v>4</v>
      </c>
      <c r="B55" s="32" t="s">
        <v>43</v>
      </c>
      <c r="C55" s="32" t="s">
        <v>44</v>
      </c>
      <c r="D55" s="32" t="s">
        <v>27</v>
      </c>
      <c r="E55" s="32" t="s">
        <v>28</v>
      </c>
      <c r="F55" s="32" t="s">
        <v>45</v>
      </c>
      <c r="G55" s="33" t="s">
        <v>123</v>
      </c>
      <c r="H55" s="33" t="s">
        <v>119</v>
      </c>
      <c r="I55" s="32" t="s">
        <v>28</v>
      </c>
      <c r="J55" s="32" t="s">
        <v>39</v>
      </c>
      <c r="K55" s="32" t="s">
        <v>46</v>
      </c>
      <c r="L55" s="32" t="s">
        <v>27</v>
      </c>
      <c r="M55" s="32" t="s">
        <v>28</v>
      </c>
      <c r="N55" s="32" t="s">
        <v>30</v>
      </c>
      <c r="O55" s="32" t="s">
        <v>31</v>
      </c>
      <c r="P55" s="32" t="s">
        <v>106</v>
      </c>
      <c r="Q55" s="32" t="s">
        <v>32</v>
      </c>
      <c r="R55" s="32" t="s">
        <v>117</v>
      </c>
      <c r="S55" s="32" t="s">
        <v>33</v>
      </c>
      <c r="T55" s="34" t="s">
        <v>49</v>
      </c>
      <c r="U55" s="34" t="s">
        <v>86</v>
      </c>
      <c r="V55" s="34" t="s">
        <v>99</v>
      </c>
      <c r="W55" s="46" t="s">
        <v>50</v>
      </c>
      <c r="X55" s="50" t="s">
        <v>129</v>
      </c>
      <c r="Y55" s="48"/>
      <c r="Z55" s="22">
        <v>44228</v>
      </c>
      <c r="AA55" s="22">
        <v>44957</v>
      </c>
      <c r="AB55" s="37">
        <f t="shared" si="0"/>
        <v>2021.25</v>
      </c>
      <c r="AC55" s="37">
        <f t="shared" si="1"/>
        <v>5240.5833333333339</v>
      </c>
      <c r="AD55" s="37">
        <f t="shared" si="2"/>
        <v>7261.8333333333339</v>
      </c>
      <c r="AE55" s="37">
        <v>2205</v>
      </c>
      <c r="AF55" s="37">
        <v>5717</v>
      </c>
      <c r="AG55" s="37">
        <f t="shared" si="3"/>
        <v>7922</v>
      </c>
      <c r="AH55" s="37">
        <f t="shared" si="6"/>
        <v>183.75</v>
      </c>
      <c r="AI55" s="37">
        <f t="shared" si="4"/>
        <v>476.41666666666669</v>
      </c>
      <c r="AJ55" s="37">
        <f t="shared" si="5"/>
        <v>660.16666666666674</v>
      </c>
    </row>
    <row r="56" spans="1:36" ht="20.399999999999999" x14ac:dyDescent="0.2">
      <c r="A56" s="40">
        <v>5</v>
      </c>
      <c r="B56" s="32" t="s">
        <v>43</v>
      </c>
      <c r="C56" s="32" t="s">
        <v>44</v>
      </c>
      <c r="D56" s="32" t="s">
        <v>27</v>
      </c>
      <c r="E56" s="32" t="s">
        <v>28</v>
      </c>
      <c r="F56" s="32" t="s">
        <v>45</v>
      </c>
      <c r="G56" s="33" t="s">
        <v>123</v>
      </c>
      <c r="H56" s="33" t="s">
        <v>119</v>
      </c>
      <c r="I56" s="32" t="s">
        <v>28</v>
      </c>
      <c r="J56" s="32" t="s">
        <v>39</v>
      </c>
      <c r="K56" s="32" t="s">
        <v>46</v>
      </c>
      <c r="L56" s="32" t="s">
        <v>27</v>
      </c>
      <c r="M56" s="32" t="s">
        <v>28</v>
      </c>
      <c r="N56" s="32" t="s">
        <v>30</v>
      </c>
      <c r="O56" s="32" t="s">
        <v>31</v>
      </c>
      <c r="P56" s="32" t="s">
        <v>106</v>
      </c>
      <c r="Q56" s="32" t="s">
        <v>32</v>
      </c>
      <c r="R56" s="32" t="s">
        <v>117</v>
      </c>
      <c r="S56" s="32" t="s">
        <v>33</v>
      </c>
      <c r="T56" s="34" t="s">
        <v>51</v>
      </c>
      <c r="U56" s="34" t="s">
        <v>86</v>
      </c>
      <c r="V56" s="34" t="s">
        <v>100</v>
      </c>
      <c r="W56" s="46" t="s">
        <v>52</v>
      </c>
      <c r="X56" s="50" t="s">
        <v>130</v>
      </c>
      <c r="Y56" s="48"/>
      <c r="Z56" s="22">
        <v>44228</v>
      </c>
      <c r="AA56" s="22">
        <v>44957</v>
      </c>
      <c r="AB56" s="37">
        <f>AE56/12*11</f>
        <v>9515</v>
      </c>
      <c r="AC56" s="37">
        <f t="shared" si="1"/>
        <v>21154.833333333336</v>
      </c>
      <c r="AD56" s="37">
        <f t="shared" si="2"/>
        <v>30669.833333333336</v>
      </c>
      <c r="AE56" s="37">
        <v>10380</v>
      </c>
      <c r="AF56" s="37">
        <v>23078</v>
      </c>
      <c r="AG56" s="37">
        <f t="shared" si="3"/>
        <v>33458</v>
      </c>
      <c r="AH56" s="37">
        <f>AE56/12</f>
        <v>865</v>
      </c>
      <c r="AI56" s="37">
        <f>AF56/12</f>
        <v>1923.1666666666667</v>
      </c>
      <c r="AJ56" s="37">
        <f>AH56+AI56</f>
        <v>2788.166666666667</v>
      </c>
    </row>
    <row r="57" spans="1:36" ht="20.399999999999999" x14ac:dyDescent="0.2">
      <c r="A57" s="40">
        <v>6</v>
      </c>
      <c r="B57" s="32" t="s">
        <v>43</v>
      </c>
      <c r="C57" s="32" t="s">
        <v>44</v>
      </c>
      <c r="D57" s="32" t="s">
        <v>27</v>
      </c>
      <c r="E57" s="32" t="s">
        <v>28</v>
      </c>
      <c r="F57" s="32" t="s">
        <v>45</v>
      </c>
      <c r="G57" s="33" t="s">
        <v>124</v>
      </c>
      <c r="H57" s="33" t="s">
        <v>120</v>
      </c>
      <c r="I57" s="32" t="s">
        <v>28</v>
      </c>
      <c r="J57" s="32" t="s">
        <v>53</v>
      </c>
      <c r="K57" s="32" t="s">
        <v>40</v>
      </c>
      <c r="L57" s="32" t="s">
        <v>27</v>
      </c>
      <c r="M57" s="32" t="s">
        <v>28</v>
      </c>
      <c r="N57" s="32" t="s">
        <v>30</v>
      </c>
      <c r="O57" s="32" t="s">
        <v>31</v>
      </c>
      <c r="P57" s="32" t="s">
        <v>106</v>
      </c>
      <c r="Q57" s="32" t="s">
        <v>32</v>
      </c>
      <c r="R57" s="32" t="s">
        <v>117</v>
      </c>
      <c r="S57" s="32" t="s">
        <v>33</v>
      </c>
      <c r="T57" s="34" t="s">
        <v>55</v>
      </c>
      <c r="U57" s="34" t="s">
        <v>91</v>
      </c>
      <c r="V57" s="34" t="s">
        <v>54</v>
      </c>
      <c r="W57" s="46" t="s">
        <v>56</v>
      </c>
      <c r="X57" s="50" t="s">
        <v>131</v>
      </c>
      <c r="Y57" s="48"/>
      <c r="Z57" s="22">
        <v>44228</v>
      </c>
      <c r="AA57" s="22">
        <v>44957</v>
      </c>
      <c r="AB57" s="37">
        <f t="shared" si="0"/>
        <v>106.33333333333333</v>
      </c>
      <c r="AC57" s="37">
        <f t="shared" si="1"/>
        <v>315.33333333333337</v>
      </c>
      <c r="AD57" s="37">
        <f t="shared" si="2"/>
        <v>421.66666666666669</v>
      </c>
      <c r="AE57" s="37">
        <v>116</v>
      </c>
      <c r="AF57" s="37">
        <v>344</v>
      </c>
      <c r="AG57" s="37">
        <f t="shared" si="3"/>
        <v>460</v>
      </c>
      <c r="AH57" s="37">
        <f t="shared" si="6"/>
        <v>9.6666666666666661</v>
      </c>
      <c r="AI57" s="37">
        <f t="shared" si="4"/>
        <v>28.666666666666668</v>
      </c>
      <c r="AJ57" s="37">
        <f t="shared" si="5"/>
        <v>38.333333333333336</v>
      </c>
    </row>
    <row r="58" spans="1:36" ht="20.399999999999999" x14ac:dyDescent="0.2">
      <c r="A58" s="40">
        <v>7</v>
      </c>
      <c r="B58" s="32" t="s">
        <v>43</v>
      </c>
      <c r="C58" s="32" t="s">
        <v>44</v>
      </c>
      <c r="D58" s="32" t="s">
        <v>27</v>
      </c>
      <c r="E58" s="32" t="s">
        <v>28</v>
      </c>
      <c r="F58" s="32" t="s">
        <v>45</v>
      </c>
      <c r="G58" s="33" t="s">
        <v>124</v>
      </c>
      <c r="H58" s="33" t="s">
        <v>121</v>
      </c>
      <c r="I58" s="32" t="s">
        <v>28</v>
      </c>
      <c r="J58" s="32" t="s">
        <v>53</v>
      </c>
      <c r="K58" s="32" t="s">
        <v>40</v>
      </c>
      <c r="L58" s="32" t="s">
        <v>27</v>
      </c>
      <c r="M58" s="32" t="s">
        <v>28</v>
      </c>
      <c r="N58" s="32" t="s">
        <v>30</v>
      </c>
      <c r="O58" s="32" t="s">
        <v>31</v>
      </c>
      <c r="P58" s="32" t="s">
        <v>106</v>
      </c>
      <c r="Q58" s="32" t="s">
        <v>32</v>
      </c>
      <c r="R58" s="32" t="s">
        <v>117</v>
      </c>
      <c r="S58" s="32" t="s">
        <v>33</v>
      </c>
      <c r="T58" s="34" t="s">
        <v>58</v>
      </c>
      <c r="U58" s="34" t="s">
        <v>91</v>
      </c>
      <c r="V58" s="34" t="s">
        <v>57</v>
      </c>
      <c r="W58" s="46" t="s">
        <v>59</v>
      </c>
      <c r="X58" s="50" t="s">
        <v>132</v>
      </c>
      <c r="Y58" s="48"/>
      <c r="Z58" s="22">
        <v>44228</v>
      </c>
      <c r="AA58" s="22">
        <v>44957</v>
      </c>
      <c r="AB58" s="37">
        <f t="shared" si="0"/>
        <v>6538.583333333333</v>
      </c>
      <c r="AC58" s="37">
        <f t="shared" si="1"/>
        <v>12501.5</v>
      </c>
      <c r="AD58" s="37">
        <f t="shared" si="2"/>
        <v>19040.083333333332</v>
      </c>
      <c r="AE58" s="37">
        <v>7133</v>
      </c>
      <c r="AF58" s="37">
        <v>13638</v>
      </c>
      <c r="AG58" s="37">
        <f t="shared" si="3"/>
        <v>20771</v>
      </c>
      <c r="AH58" s="37">
        <f t="shared" si="6"/>
        <v>594.41666666666663</v>
      </c>
      <c r="AI58" s="37">
        <f t="shared" si="4"/>
        <v>1136.5</v>
      </c>
      <c r="AJ58" s="37">
        <f t="shared" si="5"/>
        <v>1730.9166666666665</v>
      </c>
    </row>
    <row r="59" spans="1:36" x14ac:dyDescent="0.2">
      <c r="A59" s="40">
        <v>8</v>
      </c>
      <c r="B59" s="32" t="s">
        <v>43</v>
      </c>
      <c r="C59" s="32" t="s">
        <v>44</v>
      </c>
      <c r="D59" s="32" t="s">
        <v>27</v>
      </c>
      <c r="E59" s="32" t="s">
        <v>28</v>
      </c>
      <c r="F59" s="32" t="s">
        <v>45</v>
      </c>
      <c r="G59" s="33" t="s">
        <v>80</v>
      </c>
      <c r="H59" s="33" t="s">
        <v>43</v>
      </c>
      <c r="I59" s="32" t="s">
        <v>28</v>
      </c>
      <c r="J59" s="32" t="s">
        <v>39</v>
      </c>
      <c r="K59" s="32" t="s">
        <v>60</v>
      </c>
      <c r="L59" s="32" t="s">
        <v>27</v>
      </c>
      <c r="M59" s="32" t="s">
        <v>28</v>
      </c>
      <c r="N59" s="32" t="s">
        <v>30</v>
      </c>
      <c r="O59" s="32" t="s">
        <v>31</v>
      </c>
      <c r="P59" s="32" t="s">
        <v>106</v>
      </c>
      <c r="Q59" s="32" t="s">
        <v>32</v>
      </c>
      <c r="R59" s="32" t="s">
        <v>117</v>
      </c>
      <c r="S59" s="32" t="s">
        <v>33</v>
      </c>
      <c r="T59" s="34" t="s">
        <v>62</v>
      </c>
      <c r="U59" s="34" t="s">
        <v>87</v>
      </c>
      <c r="V59" s="34" t="s">
        <v>61</v>
      </c>
      <c r="W59" s="34" t="s">
        <v>63</v>
      </c>
      <c r="X59" s="34" t="s">
        <v>133</v>
      </c>
      <c r="Y59" s="3"/>
      <c r="Z59" s="22">
        <v>44228</v>
      </c>
      <c r="AA59" s="22">
        <v>44957</v>
      </c>
      <c r="AB59" s="37">
        <f t="shared" ref="AB59" si="7">AE59/12*11</f>
        <v>74.25</v>
      </c>
      <c r="AC59" s="37">
        <f t="shared" ref="AC59" si="8">AF59/12*11</f>
        <v>286.91666666666663</v>
      </c>
      <c r="AD59" s="38">
        <f t="shared" si="2"/>
        <v>361.16666666666663</v>
      </c>
      <c r="AE59" s="39">
        <v>81</v>
      </c>
      <c r="AF59" s="39">
        <v>313</v>
      </c>
      <c r="AG59" s="38">
        <f>AE59+AF59</f>
        <v>394</v>
      </c>
      <c r="AH59" s="38">
        <f t="shared" si="6"/>
        <v>6.75</v>
      </c>
      <c r="AI59" s="38">
        <f t="shared" si="4"/>
        <v>26.083333333333332</v>
      </c>
      <c r="AJ59" s="38">
        <f t="shared" si="5"/>
        <v>32.833333333333329</v>
      </c>
    </row>
    <row r="60" spans="1:36" x14ac:dyDescent="0.2">
      <c r="A60" s="40">
        <v>9</v>
      </c>
      <c r="B60" s="32" t="s">
        <v>43</v>
      </c>
      <c r="C60" s="32" t="s">
        <v>44</v>
      </c>
      <c r="D60" s="32" t="s">
        <v>27</v>
      </c>
      <c r="E60" s="32" t="s">
        <v>28</v>
      </c>
      <c r="F60" s="32" t="s">
        <v>45</v>
      </c>
      <c r="G60" s="33" t="s">
        <v>80</v>
      </c>
      <c r="H60" s="33" t="s">
        <v>43</v>
      </c>
      <c r="I60" s="32" t="s">
        <v>28</v>
      </c>
      <c r="J60" s="32" t="s">
        <v>64</v>
      </c>
      <c r="K60" s="32" t="s">
        <v>65</v>
      </c>
      <c r="L60" s="32" t="s">
        <v>27</v>
      </c>
      <c r="M60" s="32" t="s">
        <v>28</v>
      </c>
      <c r="N60" s="32" t="s">
        <v>30</v>
      </c>
      <c r="O60" s="32" t="s">
        <v>31</v>
      </c>
      <c r="P60" s="32" t="s">
        <v>106</v>
      </c>
      <c r="Q60" s="32" t="s">
        <v>32</v>
      </c>
      <c r="R60" s="32" t="s">
        <v>117</v>
      </c>
      <c r="S60" s="32" t="s">
        <v>33</v>
      </c>
      <c r="T60" s="34" t="s">
        <v>67</v>
      </c>
      <c r="U60" s="34" t="s">
        <v>87</v>
      </c>
      <c r="V60" s="34" t="s">
        <v>66</v>
      </c>
      <c r="W60" s="34" t="s">
        <v>68</v>
      </c>
      <c r="X60" s="34" t="s">
        <v>134</v>
      </c>
      <c r="Y60" s="3"/>
      <c r="Z60" s="22">
        <v>44228</v>
      </c>
      <c r="AA60" s="22">
        <v>44957</v>
      </c>
      <c r="AB60" s="37">
        <f t="shared" si="0"/>
        <v>1204.5</v>
      </c>
      <c r="AC60" s="37">
        <f t="shared" si="1"/>
        <v>3384.3333333333335</v>
      </c>
      <c r="AD60" s="37">
        <f t="shared" si="2"/>
        <v>4588.8333333333339</v>
      </c>
      <c r="AE60" s="37">
        <v>1314</v>
      </c>
      <c r="AF60" s="37">
        <v>3692</v>
      </c>
      <c r="AG60" s="37">
        <f t="shared" si="3"/>
        <v>5006</v>
      </c>
      <c r="AH60" s="37">
        <f t="shared" si="6"/>
        <v>109.5</v>
      </c>
      <c r="AI60" s="37">
        <f t="shared" si="4"/>
        <v>307.66666666666669</v>
      </c>
      <c r="AJ60" s="37">
        <f t="shared" si="5"/>
        <v>417.16666666666669</v>
      </c>
    </row>
    <row r="61" spans="1:36" x14ac:dyDescent="0.2">
      <c r="A61" s="40">
        <v>10</v>
      </c>
      <c r="B61" s="32" t="s">
        <v>43</v>
      </c>
      <c r="C61" s="32" t="s">
        <v>44</v>
      </c>
      <c r="D61" s="32" t="s">
        <v>27</v>
      </c>
      <c r="E61" s="32" t="s">
        <v>28</v>
      </c>
      <c r="F61" s="32" t="s">
        <v>45</v>
      </c>
      <c r="G61" s="33" t="s">
        <v>80</v>
      </c>
      <c r="H61" s="33" t="s">
        <v>69</v>
      </c>
      <c r="I61" s="32" t="s">
        <v>28</v>
      </c>
      <c r="J61" s="32" t="s">
        <v>70</v>
      </c>
      <c r="K61" s="32" t="s">
        <v>71</v>
      </c>
      <c r="L61" s="32" t="s">
        <v>27</v>
      </c>
      <c r="M61" s="32" t="s">
        <v>28</v>
      </c>
      <c r="N61" s="32" t="s">
        <v>30</v>
      </c>
      <c r="O61" s="32" t="s">
        <v>31</v>
      </c>
      <c r="P61" s="32" t="s">
        <v>106</v>
      </c>
      <c r="Q61" s="32" t="s">
        <v>32</v>
      </c>
      <c r="R61" s="32" t="s">
        <v>117</v>
      </c>
      <c r="S61" s="32" t="s">
        <v>33</v>
      </c>
      <c r="T61" s="34" t="s">
        <v>73</v>
      </c>
      <c r="U61" s="34" t="s">
        <v>93</v>
      </c>
      <c r="V61" s="34" t="s">
        <v>92</v>
      </c>
      <c r="W61" s="34" t="s">
        <v>74</v>
      </c>
      <c r="X61" s="34" t="s">
        <v>135</v>
      </c>
      <c r="Y61" s="3"/>
      <c r="Z61" s="22">
        <v>44228</v>
      </c>
      <c r="AA61" s="22">
        <v>44957</v>
      </c>
      <c r="AB61" s="37">
        <f t="shared" si="0"/>
        <v>11025.666666666668</v>
      </c>
      <c r="AC61" s="37">
        <f t="shared" si="1"/>
        <v>25745.5</v>
      </c>
      <c r="AD61" s="37">
        <f t="shared" si="2"/>
        <v>36771.166666666672</v>
      </c>
      <c r="AE61" s="37">
        <v>12028</v>
      </c>
      <c r="AF61" s="37">
        <v>28086</v>
      </c>
      <c r="AG61" s="37">
        <f>AE61+AF61</f>
        <v>40114</v>
      </c>
      <c r="AH61" s="37">
        <f t="shared" si="6"/>
        <v>1002.3333333333334</v>
      </c>
      <c r="AI61" s="37">
        <f t="shared" si="4"/>
        <v>2340.5</v>
      </c>
      <c r="AJ61" s="37">
        <f t="shared" si="5"/>
        <v>3342.8333333333335</v>
      </c>
    </row>
    <row r="62" spans="1:36" ht="20.399999999999999" x14ac:dyDescent="0.2">
      <c r="A62" s="40">
        <v>11</v>
      </c>
      <c r="B62" s="32" t="s">
        <v>43</v>
      </c>
      <c r="C62" s="32" t="s">
        <v>44</v>
      </c>
      <c r="D62" s="32" t="s">
        <v>27</v>
      </c>
      <c r="E62" s="32" t="s">
        <v>28</v>
      </c>
      <c r="F62" s="32" t="s">
        <v>45</v>
      </c>
      <c r="G62" s="33" t="s">
        <v>81</v>
      </c>
      <c r="H62" s="33" t="s">
        <v>75</v>
      </c>
      <c r="I62" s="32" t="s">
        <v>28</v>
      </c>
      <c r="J62" s="32" t="s">
        <v>70</v>
      </c>
      <c r="K62" s="32" t="s">
        <v>65</v>
      </c>
      <c r="L62" s="32" t="s">
        <v>27</v>
      </c>
      <c r="M62" s="32" t="s">
        <v>28</v>
      </c>
      <c r="N62" s="32" t="s">
        <v>30</v>
      </c>
      <c r="O62" s="32" t="s">
        <v>31</v>
      </c>
      <c r="P62" s="32" t="s">
        <v>106</v>
      </c>
      <c r="Q62" s="32" t="s">
        <v>32</v>
      </c>
      <c r="R62" s="32" t="s">
        <v>117</v>
      </c>
      <c r="S62" s="32" t="s">
        <v>72</v>
      </c>
      <c r="T62" s="34" t="s">
        <v>76</v>
      </c>
      <c r="U62" s="34" t="s">
        <v>95</v>
      </c>
      <c r="V62" s="34" t="s">
        <v>94</v>
      </c>
      <c r="W62" s="34" t="s">
        <v>77</v>
      </c>
      <c r="X62" s="34" t="s">
        <v>136</v>
      </c>
      <c r="Y62" s="3"/>
      <c r="Z62" s="22">
        <v>44228</v>
      </c>
      <c r="AA62" s="22">
        <v>44957</v>
      </c>
      <c r="AB62" s="37">
        <f t="shared" si="0"/>
        <v>47684.083333333336</v>
      </c>
      <c r="AC62" s="37">
        <f t="shared" si="1"/>
        <v>0</v>
      </c>
      <c r="AD62" s="37">
        <f t="shared" si="2"/>
        <v>47684.083333333336</v>
      </c>
      <c r="AE62" s="37">
        <v>52019</v>
      </c>
      <c r="AF62" s="37"/>
      <c r="AG62" s="37">
        <f t="shared" si="3"/>
        <v>52019</v>
      </c>
      <c r="AH62" s="37">
        <f t="shared" si="6"/>
        <v>4334.916666666667</v>
      </c>
      <c r="AI62" s="37">
        <f t="shared" si="4"/>
        <v>0</v>
      </c>
      <c r="AJ62" s="37">
        <f t="shared" si="5"/>
        <v>4334.916666666667</v>
      </c>
    </row>
    <row r="63" spans="1:36" x14ac:dyDescent="0.2">
      <c r="A63" s="40">
        <v>12</v>
      </c>
      <c r="B63" s="32" t="s">
        <v>43</v>
      </c>
      <c r="C63" s="32" t="s">
        <v>44</v>
      </c>
      <c r="D63" s="32" t="s">
        <v>27</v>
      </c>
      <c r="E63" s="32" t="s">
        <v>28</v>
      </c>
      <c r="F63" s="32" t="s">
        <v>45</v>
      </c>
      <c r="G63" s="33" t="s">
        <v>80</v>
      </c>
      <c r="H63" s="33" t="s">
        <v>109</v>
      </c>
      <c r="I63" s="32" t="s">
        <v>28</v>
      </c>
      <c r="J63" s="32" t="s">
        <v>110</v>
      </c>
      <c r="K63" s="32" t="s">
        <v>111</v>
      </c>
      <c r="L63" s="32" t="s">
        <v>27</v>
      </c>
      <c r="M63" s="32" t="s">
        <v>28</v>
      </c>
      <c r="N63" s="32" t="s">
        <v>30</v>
      </c>
      <c r="O63" s="32" t="s">
        <v>31</v>
      </c>
      <c r="P63" s="32" t="s">
        <v>112</v>
      </c>
      <c r="Q63" s="44" t="s">
        <v>113</v>
      </c>
      <c r="R63" s="32" t="s">
        <v>118</v>
      </c>
      <c r="S63" s="32" t="s">
        <v>72</v>
      </c>
      <c r="T63" s="34"/>
      <c r="U63" s="34" t="s">
        <v>116</v>
      </c>
      <c r="V63" s="34" t="s">
        <v>114</v>
      </c>
      <c r="W63" s="34" t="s">
        <v>115</v>
      </c>
      <c r="X63" s="34" t="s">
        <v>137</v>
      </c>
      <c r="Y63" s="45"/>
      <c r="Z63" s="22">
        <v>44228</v>
      </c>
      <c r="AA63" s="22">
        <v>44957</v>
      </c>
      <c r="AB63" s="37">
        <f t="shared" si="0"/>
        <v>13180.75</v>
      </c>
      <c r="AC63" s="37"/>
      <c r="AD63" s="37">
        <f t="shared" si="2"/>
        <v>13180.75</v>
      </c>
      <c r="AE63" s="37">
        <v>14379</v>
      </c>
      <c r="AF63" s="37"/>
      <c r="AG63" s="37">
        <f t="shared" si="3"/>
        <v>14379</v>
      </c>
      <c r="AH63" s="37">
        <f t="shared" si="6"/>
        <v>1198.25</v>
      </c>
      <c r="AI63" s="37"/>
      <c r="AJ63" s="37">
        <f t="shared" si="5"/>
        <v>1198.25</v>
      </c>
    </row>
    <row r="64" spans="1:36" ht="20.25" customHeight="1" x14ac:dyDescent="0.2">
      <c r="AA64" s="41" t="s">
        <v>78</v>
      </c>
      <c r="AB64" s="42">
        <f t="shared" ref="AB64:AJ64" si="9">SUM(AB52:AB63)</f>
        <v>108397.66666666666</v>
      </c>
      <c r="AC64" s="42">
        <f t="shared" si="9"/>
        <v>102161.58333333334</v>
      </c>
      <c r="AD64" s="43">
        <f t="shared" si="9"/>
        <v>210559.25000000003</v>
      </c>
      <c r="AE64" s="42">
        <f t="shared" si="9"/>
        <v>118252</v>
      </c>
      <c r="AF64" s="42">
        <f t="shared" si="9"/>
        <v>111449</v>
      </c>
      <c r="AG64" s="43">
        <f t="shared" si="9"/>
        <v>229701</v>
      </c>
      <c r="AH64" s="42">
        <f t="shared" si="9"/>
        <v>9854.3333333333321</v>
      </c>
      <c r="AI64" s="42">
        <f t="shared" si="9"/>
        <v>9287.4166666666679</v>
      </c>
      <c r="AJ64" s="43">
        <f t="shared" si="9"/>
        <v>19141.75</v>
      </c>
    </row>
    <row r="65" spans="2:36" ht="30.6" x14ac:dyDescent="0.2">
      <c r="AA65" s="6" t="s">
        <v>101</v>
      </c>
      <c r="AB65" s="70">
        <f>AD64+AG64+AJ64</f>
        <v>459402</v>
      </c>
      <c r="AC65" s="71"/>
      <c r="AD65" s="71"/>
      <c r="AE65" s="71"/>
      <c r="AF65" s="71"/>
      <c r="AG65" s="71"/>
      <c r="AH65" s="71"/>
      <c r="AI65" s="71"/>
      <c r="AJ65" s="71"/>
    </row>
    <row r="66" spans="2:36" x14ac:dyDescent="0.2">
      <c r="AB66" s="21"/>
      <c r="AC66" s="21"/>
      <c r="AD66" s="21"/>
      <c r="AE66" s="21"/>
      <c r="AF66" s="21"/>
      <c r="AG66" s="21"/>
      <c r="AH66" s="21"/>
      <c r="AI66" s="21"/>
      <c r="AJ66" s="21"/>
    </row>
    <row r="67" spans="2:36" ht="10.8" thickBot="1" x14ac:dyDescent="0.25"/>
    <row r="68" spans="2:36" ht="45.75" customHeight="1" x14ac:dyDescent="0.2">
      <c r="B68" s="62" t="s">
        <v>102</v>
      </c>
      <c r="C68" s="64" t="s">
        <v>142</v>
      </c>
      <c r="D68" s="65"/>
      <c r="E68" s="65"/>
      <c r="F68" s="52" t="s">
        <v>141</v>
      </c>
      <c r="G68" s="65"/>
      <c r="H68" s="74"/>
    </row>
    <row r="69" spans="2:36" x14ac:dyDescent="0.2">
      <c r="B69" s="63"/>
      <c r="C69" s="7" t="s">
        <v>24</v>
      </c>
      <c r="D69" s="8" t="s">
        <v>25</v>
      </c>
      <c r="E69" s="8" t="s">
        <v>103</v>
      </c>
      <c r="F69" s="8" t="s">
        <v>24</v>
      </c>
      <c r="G69" s="8" t="s">
        <v>25</v>
      </c>
      <c r="H69" s="9" t="s">
        <v>103</v>
      </c>
    </row>
    <row r="70" spans="2:36" x14ac:dyDescent="0.2">
      <c r="B70" s="10" t="s">
        <v>33</v>
      </c>
      <c r="C70" s="11">
        <v>103708</v>
      </c>
      <c r="D70" s="12">
        <v>222898</v>
      </c>
      <c r="E70" s="51">
        <f>SUM(C70:D70)</f>
        <v>326606</v>
      </c>
      <c r="F70" s="12">
        <f>ROUND(0.2*C70,0)</f>
        <v>20742</v>
      </c>
      <c r="G70" s="12">
        <f>ROUND(0.2*D70,0)</f>
        <v>44580</v>
      </c>
      <c r="H70" s="13">
        <f>SUM(F70:G70)</f>
        <v>65322</v>
      </c>
      <c r="AB70" s="21"/>
      <c r="AC70" s="21"/>
      <c r="AD70" s="21"/>
    </row>
    <row r="71" spans="2:36" x14ac:dyDescent="0.2">
      <c r="B71" s="14" t="s">
        <v>72</v>
      </c>
      <c r="C71" s="15">
        <v>132796</v>
      </c>
      <c r="D71" s="16">
        <v>0</v>
      </c>
      <c r="E71" s="51">
        <f>SUM(C71:D71)</f>
        <v>132796</v>
      </c>
      <c r="F71" s="12">
        <f>ROUND(0.2*C71,0)</f>
        <v>26559</v>
      </c>
      <c r="G71" s="12">
        <f>ROUND(0.2*D71,0)</f>
        <v>0</v>
      </c>
      <c r="H71" s="13">
        <f>SUM(F71:G71)</f>
        <v>26559</v>
      </c>
    </row>
    <row r="72" spans="2:36" ht="10.8" thickBot="1" x14ac:dyDescent="0.25">
      <c r="B72" s="17" t="s">
        <v>104</v>
      </c>
      <c r="C72" s="18">
        <f t="shared" ref="C72:H72" si="10">SUM(C70:C71)</f>
        <v>236504</v>
      </c>
      <c r="D72" s="19">
        <f t="shared" si="10"/>
        <v>222898</v>
      </c>
      <c r="E72" s="19">
        <f t="shared" si="10"/>
        <v>459402</v>
      </c>
      <c r="F72" s="19">
        <f t="shared" si="10"/>
        <v>47301</v>
      </c>
      <c r="G72" s="19">
        <f t="shared" si="10"/>
        <v>44580</v>
      </c>
      <c r="H72" s="20">
        <f t="shared" si="10"/>
        <v>91881</v>
      </c>
    </row>
  </sheetData>
  <autoFilter ref="A50:AJ65" xr:uid="{00000000-0009-0000-0000-000000000000}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3" showButton="0"/>
    <filterColumn colId="25" showButton="0"/>
    <filterColumn colId="27" showButton="0"/>
    <filterColumn colId="28" showButton="0"/>
    <filterColumn colId="30" showButton="0"/>
    <filterColumn colId="31" showButton="0"/>
    <filterColumn colId="33" showButton="0"/>
    <filterColumn colId="34" showButton="0"/>
  </autoFilter>
  <mergeCells count="25">
    <mergeCell ref="B68:B69"/>
    <mergeCell ref="C68:E68"/>
    <mergeCell ref="A1:AG49"/>
    <mergeCell ref="A50:A51"/>
    <mergeCell ref="B50:F50"/>
    <mergeCell ref="H50:H51"/>
    <mergeCell ref="V50:V51"/>
    <mergeCell ref="N50:O50"/>
    <mergeCell ref="P50:P51"/>
    <mergeCell ref="Q50:Q51"/>
    <mergeCell ref="R50:R51"/>
    <mergeCell ref="AB50:AD50"/>
    <mergeCell ref="AE50:AG50"/>
    <mergeCell ref="AB65:AJ65"/>
    <mergeCell ref="G50:G51"/>
    <mergeCell ref="F68:H68"/>
    <mergeCell ref="S50:S51"/>
    <mergeCell ref="I50:M50"/>
    <mergeCell ref="AH50:AJ50"/>
    <mergeCell ref="T50:T51"/>
    <mergeCell ref="W50:W51"/>
    <mergeCell ref="Y50:Y51"/>
    <mergeCell ref="Z50:AA50"/>
    <mergeCell ref="U50:U51"/>
    <mergeCell ref="X50:X51"/>
  </mergeCells>
  <conditionalFormatting sqref="Y52:Y63">
    <cfRule type="cellIs" dxfId="2" priority="4" stopIfTrue="1" operator="equal">
      <formula>"czy dostosowany układ?"</formula>
    </cfRule>
  </conditionalFormatting>
  <conditionalFormatting sqref="AA64 B52:AA52 B59:AA63 B53:W58 Y53:AA58">
    <cfRule type="expression" dxfId="1" priority="3" stopIfTrue="1">
      <formula>#REF!="nie"</formula>
    </cfRule>
  </conditionalFormatting>
  <conditionalFormatting sqref="B70">
    <cfRule type="expression" dxfId="0" priority="2" stopIfTrue="1">
      <formula>#REF!="nie"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2020-11-25T13:57:42Z</dcterms:modified>
</cp:coreProperties>
</file>