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Doch.wg źród.30.06.07r." sheetId="1" r:id="rId1"/>
    <sheet name="Arkusz2" sheetId="2" r:id="rId2"/>
    <sheet name="Arkusz3" sheetId="3" r:id="rId3"/>
  </sheets>
  <definedNames>
    <definedName name="_xlnm.Print_Titles" localSheetId="0">'Doch.wg źród.30.06.07r.'!$4:$5</definedName>
  </definedNames>
  <calcPr fullCalcOnLoad="1"/>
</workbook>
</file>

<file path=xl/sharedStrings.xml><?xml version="1.0" encoding="utf-8"?>
<sst xmlns="http://schemas.openxmlformats.org/spreadsheetml/2006/main" count="370" uniqueCount="202">
  <si>
    <t>Dz.</t>
  </si>
  <si>
    <t>L.p.</t>
  </si>
  <si>
    <t>750</t>
  </si>
  <si>
    <t>756</t>
  </si>
  <si>
    <t>Wpływy z opłaty targowej</t>
  </si>
  <si>
    <t>Wpływy z opłaty skarbowej</t>
  </si>
  <si>
    <t>Podatek dochodowy od osób fizycznych</t>
  </si>
  <si>
    <t>Podatek dochodowy od osób prawnych</t>
  </si>
  <si>
    <t>758</t>
  </si>
  <si>
    <t>Subwencje ogólne z budżetu państwa</t>
  </si>
  <si>
    <t>751</t>
  </si>
  <si>
    <t>752</t>
  </si>
  <si>
    <t>Pozostałe wydatki obronne</t>
  </si>
  <si>
    <t>754</t>
  </si>
  <si>
    <t>Obrona cywilna</t>
  </si>
  <si>
    <t>Aktualizacja rejestru wyborców</t>
  </si>
  <si>
    <t>900</t>
  </si>
  <si>
    <t>700</t>
  </si>
  <si>
    <t>Wpływy z opłat za zarząd ,użytkowanie i użytkowanie wieczyste nieruchomości</t>
  </si>
  <si>
    <t>Dochody z najmu i dzierżawy składników majątkowych</t>
  </si>
  <si>
    <t>Część oświatowa subwencji ogólnej dla jednostek samorządu terytorialnego</t>
  </si>
  <si>
    <t>710</t>
  </si>
  <si>
    <t>Wyszczególnienie</t>
  </si>
  <si>
    <t>020</t>
  </si>
  <si>
    <t>Ośrodki pomocy społecznej (utrzymanie GOPS)</t>
  </si>
  <si>
    <t>§</t>
  </si>
  <si>
    <t xml:space="preserve">            RAZEM</t>
  </si>
  <si>
    <t>852</t>
  </si>
  <si>
    <t xml:space="preserve">                        z tego:</t>
  </si>
  <si>
    <t>0920</t>
  </si>
  <si>
    <t>0690</t>
  </si>
  <si>
    <t>0410</t>
  </si>
  <si>
    <t>0430</t>
  </si>
  <si>
    <t>0750</t>
  </si>
  <si>
    <t>0470</t>
  </si>
  <si>
    <t>0910</t>
  </si>
  <si>
    <t>0010</t>
  </si>
  <si>
    <t>0020</t>
  </si>
  <si>
    <t xml:space="preserve">Odsetki od nieterminowych wpłat z tytułu podatków i opłat </t>
  </si>
  <si>
    <t>Pozostałe odsetki</t>
  </si>
  <si>
    <t>2010</t>
  </si>
  <si>
    <t>2920</t>
  </si>
  <si>
    <t>0970</t>
  </si>
  <si>
    <t>2030</t>
  </si>
  <si>
    <t>2360</t>
  </si>
  <si>
    <t>0400</t>
  </si>
  <si>
    <t>600</t>
  </si>
  <si>
    <t>801</t>
  </si>
  <si>
    <t>Zasiłki i pomoc w naturze oraz składki na ubezpieczenia emerytalne i rentowe</t>
  </si>
  <si>
    <t>854</t>
  </si>
  <si>
    <t>Pomoc materialna dla uczniów (stypendia)</t>
  </si>
  <si>
    <t xml:space="preserve">Zasiłki i pomoc w naturze oraz składki na ubezpieczenia emerytalne i rentowe </t>
  </si>
  <si>
    <t>2320</t>
  </si>
  <si>
    <t>926</t>
  </si>
  <si>
    <t>Urzędy Wojewódzkie</t>
  </si>
  <si>
    <t>0870</t>
  </si>
  <si>
    <t>010</t>
  </si>
  <si>
    <t>z Powiatu Średzkiego-turniej radnych</t>
  </si>
  <si>
    <t>6269</t>
  </si>
  <si>
    <t>z WFOŚiGW - budowa kanaliz. w Samborzu</t>
  </si>
  <si>
    <t>0490</t>
  </si>
  <si>
    <t>Wpływy z innych lokalnych opłat pobieranych przez jednostki samorzadu terytorialnego na podstawie odrębnych ustaw</t>
  </si>
  <si>
    <t>Świadczenia rodzinne, zaliczka alimentacyjna oraz składki na ubezpieczenia emerytalne i rentowe z ubezpieczenia społecznego</t>
  </si>
  <si>
    <t>Pozostała działalność (dożywianie)</t>
  </si>
  <si>
    <t>6260</t>
  </si>
  <si>
    <t>0960</t>
  </si>
  <si>
    <t>Usuwanie skutków powodzi</t>
  </si>
  <si>
    <t>z WFOŚiGW - budowa kanaliz. sanitarnej Kostomłoty - teren byłego POM-u</t>
  </si>
  <si>
    <t xml:space="preserve">dochody z tytułu wpłat od gminnych zakładów budzetowych </t>
  </si>
  <si>
    <t>2370</t>
  </si>
  <si>
    <t>Wpływy do budżetu nadwyżki środków obrotowych zakładu budżetowego</t>
  </si>
  <si>
    <t>0570</t>
  </si>
  <si>
    <t>kary pieniężne, grzywny od osób fizycznych</t>
  </si>
  <si>
    <t>% wyk.</t>
  </si>
  <si>
    <t>0770</t>
  </si>
  <si>
    <t>Wpływy z tytułu odpłatnego nabycia prawa własności oraz prawa użytkowania wieczystego nieruchomości</t>
  </si>
  <si>
    <t>Usuwanie skutków klęsk żywiołowych (pomoc poszkodow. w wyniku suszy 2006r.)</t>
  </si>
  <si>
    <t>DOCHODY BIEŻĄCE</t>
  </si>
  <si>
    <t>DOCHODY MAJĄTKOWE</t>
  </si>
  <si>
    <t>Pozostałe odsetki (nieterminowe wpłaty za dzierżawę mienia)</t>
  </si>
  <si>
    <t>Wpływy ze sprzedaży składników majątkowych</t>
  </si>
  <si>
    <t xml:space="preserve">Pozostałe odsetki </t>
  </si>
  <si>
    <t>2009</t>
  </si>
  <si>
    <t>Wpływy z różnych opłat</t>
  </si>
  <si>
    <t>Usługi opiekuńcze i specjalistyczne usługi opiekuńcze</t>
  </si>
  <si>
    <t>921</t>
  </si>
  <si>
    <t>2700</t>
  </si>
  <si>
    <t>6298</t>
  </si>
  <si>
    <t>Środki na dofinansowanie własnych inwestycji gmin(związków gmin),powiatów(związków powiatów),samorządów województw pozyskane z innych źródeł</t>
  </si>
  <si>
    <t>Doch. jst  związane z realizacją zadań z zakresu adm.rządowej (50% wpływów ściagniętych przez komornika z tytułu wypłaconych zaliczek alimentacyjnych)</t>
  </si>
  <si>
    <t>Wpływy z opłaty produktowej</t>
  </si>
  <si>
    <t xml:space="preserve">Udział % dochodów uzyskiwanych na rzecz budżetu państwa w związku  z realizacją zadań z zakresu administracji rządowej oraz innych zadań zleconych ustawami </t>
  </si>
  <si>
    <t>Odsetki od nieterminowo przekazywanych należności stanowiących dochody gminy</t>
  </si>
  <si>
    <t>Odsetki od środków finansowych gromadzonych na r-kach bankowych gminy</t>
  </si>
  <si>
    <t xml:space="preserve">Udziały we wpływach z podatków stanowiących dochód budżetu państwa </t>
  </si>
  <si>
    <t>Dochody z dzierżawy</t>
  </si>
  <si>
    <t xml:space="preserve">Środki pozyskane z innych źródeł na realizację własnych zadań gminy </t>
  </si>
  <si>
    <t xml:space="preserve">Dotacje celowe otrzymane z budżetu państwa na zadania bieżące realizowane przez gminę na podstawie porozumień z organami administracji rządowej  </t>
  </si>
  <si>
    <t>Dotacje celowe otrzymane z budżetu państwa na realizację własnych zadań bieżących gmin</t>
  </si>
  <si>
    <t>Pozostałe dochody bieżące</t>
  </si>
  <si>
    <t>Otrzymane spadki,zapisy i darowizny w postaci pieniężnej</t>
  </si>
  <si>
    <t>Składki na ubezpieczenie zdrowotne opłacane za osoby pobierające niektóre świadczenia z pomocy społecznej oraz niektóre świadczenia rodzinne</t>
  </si>
  <si>
    <t>Wpływy z różnych dochodów</t>
  </si>
  <si>
    <t>Ubezpieczenia zdrowotne</t>
  </si>
  <si>
    <t>2710</t>
  </si>
  <si>
    <t>Wpływy z tytułu pomocy fanansowej udzielanej między jednostkami samorządu terytorialnego na dofinansowanie własnych zadan bieżacych</t>
  </si>
  <si>
    <t>Dotacja na wypłate zasiłków celowychdla producentów rolnych poszkodowanych w wyniku powodzi</t>
  </si>
  <si>
    <t>Dotacje rozwojowe oraz środki na finansowanie Wspolnej Polityki Rolnej</t>
  </si>
  <si>
    <t>Wpływy z opłat:</t>
  </si>
  <si>
    <t>Wybory Prezydenta Rzeczypospolitej</t>
  </si>
  <si>
    <t>Zasiłki stałe</t>
  </si>
  <si>
    <t>2007</t>
  </si>
  <si>
    <t>0830</t>
  </si>
  <si>
    <t>6207</t>
  </si>
  <si>
    <t>2400</t>
  </si>
  <si>
    <t>Wpływy z usług</t>
  </si>
  <si>
    <t>Wpływy do budżetu nadwyzki dochodów własnych lub środków obrotowych</t>
  </si>
  <si>
    <t>Dotacje rozwojowe</t>
  </si>
  <si>
    <t xml:space="preserve">Wpływy z różnych opłat </t>
  </si>
  <si>
    <t>Spis powszechny i inne</t>
  </si>
  <si>
    <t>Plan wg uchwały budżetowej</t>
  </si>
  <si>
    <t>Wpływy z rożnych dochodów</t>
  </si>
  <si>
    <t>Grzywny,mandaty i kary pieniężne od osób fizycznych</t>
  </si>
  <si>
    <t>0980</t>
  </si>
  <si>
    <t xml:space="preserve">Wpływy z tytułu zwrotów wypłaconych świadczeń z funduszu alimentacyjnego </t>
  </si>
  <si>
    <t>2910</t>
  </si>
  <si>
    <t>Wpływy ze zwrotów dotacji wykorzystanych niezgodnie z przeznaczeniem lub pobranych w nadmiernej wysokości</t>
  </si>
  <si>
    <t>Wydatki obronne</t>
  </si>
  <si>
    <t>Program "Radosna szkoła"</t>
  </si>
  <si>
    <t>6300</t>
  </si>
  <si>
    <t>Dotacje celowe otrzymane z tytułu pomocy finansowej udzielanej miedzy jednostkami jst na dofinansowanie własnych zadan inwestycyjnych i zakupów inwestycyjnych</t>
  </si>
  <si>
    <t>Doch. jst  związane z realizacją zadań z zakresu adm.rządowej oraz innych zadań zleconych ustawami</t>
  </si>
  <si>
    <t>Dochody z najmu i dzierżawy składników majątkowych Skarbu Państwa,jst lub innych jednostek zaliczanych do sektora finansów publicznych oraz innych umów o podobnym charakterze</t>
  </si>
  <si>
    <t>Dotacje celowe otrzymane z gminy na zadania bieżące realizowane na podstawie porozumień między jst</t>
  </si>
  <si>
    <t>Środki na dofinansowanie zadan własnych pozyskane z innych źródeł</t>
  </si>
  <si>
    <t>Dotacje celowe w ramach programów finansowanych z udziałem środków europejskich</t>
  </si>
  <si>
    <t>Płatności w zakresie budżetu środków europejskich</t>
  </si>
  <si>
    <t>Dotacje celowe otrzymane z budżetu państwa na realizację zadań bieżących z zakresu administracji rządowej oraz innych zadań zleconych gm.</t>
  </si>
  <si>
    <t>Dotacje celowe</t>
  </si>
  <si>
    <t>0580</t>
  </si>
  <si>
    <t>Grzywny I inne kary pieniężne od osób prawnych I innych jednostek organizacyjnych</t>
  </si>
  <si>
    <t>Wpłata środków finansowych z niewykorzystanych w terminie wydatków, które nie wygasają z upływem roku budżetowego</t>
  </si>
  <si>
    <t>0370</t>
  </si>
  <si>
    <t>Opłata od posiadania psów</t>
  </si>
  <si>
    <t>6290</t>
  </si>
  <si>
    <t>Środki na dofinansowanie własnych inwestycji gminy pozyskane z innych źródeł</t>
  </si>
  <si>
    <t>Dotacja celowa z tytułu pomocy finansowej udzielanej między jst na dofinansowanie własnych zadan inwestycyjnych</t>
  </si>
  <si>
    <t>0640</t>
  </si>
  <si>
    <t>Wpływy z tytułu zwrotów kosztów upomnienia, w tym powstałe przy egzekucji należności z tytułu zaliczki alimentacyjnej, jak I świadczeń z funduszu alimentacyjnego</t>
  </si>
  <si>
    <t>0940</t>
  </si>
  <si>
    <t>Wpływy z rozliczeń I zwrotów z lat ubegłych</t>
  </si>
  <si>
    <t>0950</t>
  </si>
  <si>
    <t>Wpływy z tytułu kar I odszkodowań wynikających z umów</t>
  </si>
  <si>
    <t>2990</t>
  </si>
  <si>
    <t>2057</t>
  </si>
  <si>
    <t>6257</t>
  </si>
  <si>
    <t>6259</t>
  </si>
  <si>
    <t>Dotacje otrzymane z państwowych funduszy celowych na finansowanie lub dofinansowanie kosztów realizacji inwestycji I zakupów inwestycyjnych</t>
  </si>
  <si>
    <t>Wpływy z róznych opłat</t>
  </si>
  <si>
    <t>0680</t>
  </si>
  <si>
    <t>Wpływy od rodzicóqw z tytułu opłat za pobyt dziecka w pieczy zastępczej</t>
  </si>
  <si>
    <t>0650</t>
  </si>
  <si>
    <t>Wpływy z opłat za wydawanie prawa jazdy</t>
  </si>
  <si>
    <t>0620</t>
  </si>
  <si>
    <t>Wpływy z opłat za zezwolenia,akredytacje oraz opłaty ewidencyjne, w tym opłaty za częstotliwość</t>
  </si>
  <si>
    <t>0590</t>
  </si>
  <si>
    <t>Wpływy z opłat za koncesje i licencje</t>
  </si>
  <si>
    <t>0420</t>
  </si>
  <si>
    <t>Wpływy z opłaty komunikacyjnej</t>
  </si>
  <si>
    <t>Wpływy z najmu i dzierżawy skłądników majątkowych Skarbu Państwa,jst lub innych jednostek zaliczanych do sektora finansów publicznych</t>
  </si>
  <si>
    <t>6430</t>
  </si>
  <si>
    <t>Dotacje celowe otrzymane z budżetu państwa na realizację inwestycji i zakupów inwestycyjnych własnych powiatu</t>
  </si>
  <si>
    <t>6610</t>
  </si>
  <si>
    <t>dotacje celowe otrzymane z gminy na inwestycje i zakupy inwestycyjne realizowane na podstawie porozumień miedzy jednostkami samorządu terytorialnego</t>
  </si>
  <si>
    <t>2051</t>
  </si>
  <si>
    <t>2059</t>
  </si>
  <si>
    <t>2110</t>
  </si>
  <si>
    <t>2120</t>
  </si>
  <si>
    <t>2130</t>
  </si>
  <si>
    <t>2160</t>
  </si>
  <si>
    <t>2330</t>
  </si>
  <si>
    <t>2690</t>
  </si>
  <si>
    <t>2900</t>
  </si>
  <si>
    <t>_</t>
  </si>
  <si>
    <t>Wpływy z tytułu grzywien i innych kar pieniężnych od osób prawnych i innych jednostek organizacyjnych</t>
  </si>
  <si>
    <t>Dotacje celowe otrzymane od samorząsu województwa na zadania bieżące realizowane na podstawie porozumień między jst</t>
  </si>
  <si>
    <t>Środki z Funduszu Pracy</t>
  </si>
  <si>
    <t>Wpływy z wpłat gminy i powiatów na rzezc innych jst na dofinansowanie zadan bieżących</t>
  </si>
  <si>
    <t>Wpływy  z tytułu kosztów egzekucyjnych,opłaty komorniczej i kosztów upomnień</t>
  </si>
  <si>
    <t>6350</t>
  </si>
  <si>
    <t>6680</t>
  </si>
  <si>
    <t>Środki na dofinansowanie własnych zadań bieżących</t>
  </si>
  <si>
    <t>Dotacja celowa</t>
  </si>
  <si>
    <t xml:space="preserve">Środki otrzymane z państwowych funduszy celowych </t>
  </si>
  <si>
    <t>Wpłata środków finansowych z niewykorzystanych wydatków, które wygasaja z upływem roku budzetowego</t>
  </si>
  <si>
    <t>Plan po zmianach na 30.06.2021 r.</t>
  </si>
  <si>
    <t>Wykonanie na 30.06.2021 r.</t>
  </si>
  <si>
    <t>2950</t>
  </si>
  <si>
    <t>6280</t>
  </si>
  <si>
    <t>Środki od pozostałych jednostej sektora finansów publicznych</t>
  </si>
  <si>
    <t>Wpływy ze zwrotów niewykorzystanych dotacji oraz płatności</t>
  </si>
  <si>
    <t>Dotacje celowe z tytułu pomocy finansowej udzielanej między jst na dof. własnych zadań bieżących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</si>
</sst>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.00\ _z_ł"/>
    <numFmt numFmtId="168" formatCode="#,##0.0\ _z_ł"/>
    <numFmt numFmtId="169" formatCode="0.0"/>
    <numFmt numFmtId="170" formatCode="#,##0.0"/>
    <numFmt numFmtId="171" formatCode="[$-415]d\ mmmm\ yyyy"/>
  </numFmts>
  <fonts count="57">
    <font>
      <sz val="10"/>
      <name val="Arial CE"/>
      <family val="0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0"/>
      <color indexed="14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b/>
      <sz val="14"/>
      <color indexed="8"/>
      <name val="Arial Narrow"/>
      <family val="0"/>
    </font>
    <font>
      <b/>
      <sz val="12"/>
      <color indexed="8"/>
      <name val="Arial Narrow"/>
      <family val="0"/>
    </font>
    <font>
      <b/>
      <sz val="12"/>
      <color indexed="8"/>
      <name val="Arial CE"/>
      <family val="0"/>
    </font>
    <font>
      <sz val="8"/>
      <color indexed="8"/>
      <name val="Arial Narrow"/>
      <family val="0"/>
    </font>
    <font>
      <sz val="8"/>
      <color indexed="8"/>
      <name val="Arial CE"/>
      <family val="0"/>
    </font>
    <font>
      <i/>
      <sz val="8"/>
      <color indexed="8"/>
      <name val="Arial CE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4" fontId="1" fillId="0" borderId="2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1" fillId="0" borderId="19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 wrapText="1"/>
    </xf>
    <xf numFmtId="4" fontId="4" fillId="0" borderId="2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4" fontId="7" fillId="0" borderId="19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23" xfId="0" applyFont="1" applyBorder="1" applyAlignment="1">
      <alignment vertical="center" wrapText="1"/>
    </xf>
    <xf numFmtId="4" fontId="55" fillId="0" borderId="20" xfId="0" applyNumberFormat="1" applyFont="1" applyBorder="1" applyAlignment="1">
      <alignment vertical="center"/>
    </xf>
    <xf numFmtId="49" fontId="53" fillId="0" borderId="10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vertical="center" wrapText="1"/>
    </xf>
    <xf numFmtId="4" fontId="53" fillId="0" borderId="10" xfId="0" applyNumberFormat="1" applyFont="1" applyBorder="1" applyAlignment="1">
      <alignment vertical="center"/>
    </xf>
    <xf numFmtId="4" fontId="56" fillId="0" borderId="1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1" fillId="34" borderId="10" xfId="0" applyFont="1" applyFill="1" applyBorder="1" applyAlignment="1">
      <alignment horizontal="left" vertical="center" wrapText="1"/>
    </xf>
    <xf numFmtId="4" fontId="56" fillId="0" borderId="14" xfId="0" applyNumberFormat="1" applyFont="1" applyBorder="1" applyAlignment="1">
      <alignment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69" fontId="1" fillId="0" borderId="0" xfId="0" applyNumberFormat="1" applyFont="1" applyAlignment="1">
      <alignment/>
    </xf>
    <xf numFmtId="4" fontId="4" fillId="33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horizontal="center" vertical="center"/>
    </xf>
    <xf numFmtId="4" fontId="1" fillId="34" borderId="16" xfId="0" applyNumberFormat="1" applyFont="1" applyFill="1" applyBorder="1" applyAlignment="1">
      <alignment vertical="center"/>
    </xf>
    <xf numFmtId="4" fontId="4" fillId="34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133350</xdr:rowOff>
    </xdr:from>
    <xdr:to>
      <xdr:col>6</xdr:col>
      <xdr:colOff>762000</xdr:colOff>
      <xdr:row>2</xdr:row>
      <xdr:rowOff>428625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1050" y="409575"/>
          <a:ext cx="486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Wykonanie planu dochodów budżetu Powiatu Średzkiego  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wg ważniejszych źródeł i 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paragrafów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klasyfikacji 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budżetowej  za  I pórocze  2021 r.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0</xdr:row>
      <xdr:rowOff>123825</xdr:rowOff>
    </xdr:from>
    <xdr:to>
      <xdr:col>7</xdr:col>
      <xdr:colOff>400050</xdr:colOff>
      <xdr:row>1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5300" y="123825"/>
          <a:ext cx="5838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Załącznik nr 1 do Informacji  z wykonania budżetu Powiatu Średzkiego za I półrocze 2021 roku 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0" name="Text Box 21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1" name="Text Box 22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2" name="Text Box 23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3" name="Text Box 24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4" name="Text Box 25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5" name="Text Box 26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6" name="Text Box 27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7" name="Text Box 28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8" name="Text Box 29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9" name="Text Box 30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30" name="Text Box 31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31" name="Text Box 32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32" name="Text Box 33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33" name="Text Box 34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34" name="Text Box 35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35" name="Text Box 36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36" name="Text Box 37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7" name="Text Box 38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8" name="Text Box 39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9" name="Text Box 40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0" name="Text Box 41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1" name="Text Box 42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2" name="Text Box 43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3" name="Text Box 44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4" name="Text Box 45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5" name="Text Box 46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6" name="Text Box 47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7" name="Text Box 48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8" name="Text Box 49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9" name="Text Box 50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0" name="Text Box 51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1" name="Text Box 52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2" name="Text Box 53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3" name="Text Box 54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4" name="Text Box 55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5" name="Text Box 56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6" name="Text Box 57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7" name="Text Box 58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8" name="Text Box 59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9" name="Text Box 60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0" name="Text Box 61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1" name="Text Box 62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2" name="Text Box 63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3" name="Text Box 64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4" name="Text Box 65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5" name="Text Box 66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6" name="Text Box 67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7" name="Text Box 68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8" name="Text Box 69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9" name="Text Box 70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70" name="Text Box 71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1" name="Text Box 38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2" name="Text Box 39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3" name="Text Box 40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4" name="Text Box 41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5" name="Text Box 42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6" name="Text Box 43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7" name="Text Box 44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8" name="Text Box 45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9" name="Text Box 46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0" name="Text Box 47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1" name="Text Box 48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2" name="Text Box 49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3" name="Text Box 50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4" name="Text Box 51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5" name="Text Box 52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6" name="Text Box 53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7" name="Text Box 54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8" name="Text Box 55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9" name="Text Box 56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0" name="Text Box 57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1" name="Text Box 58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2" name="Text Box 59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3" name="Text Box 60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4" name="Text Box 61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5" name="Text Box 62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6" name="Text Box 63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7" name="Text Box 64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8" name="Text Box 65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9" name="Text Box 66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00" name="Text Box 67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01" name="Text Box 68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02" name="Text Box 69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03" name="Text Box 70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04" name="Text Box 71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05" name="Text Box 3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06" name="Text Box 4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07" name="Text Box 5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08" name="Text Box 6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09" name="Text Box 7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0" name="Text Box 8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1" name="Text Box 9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2" name="Text Box 10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3" name="Text Box 11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4" name="Text Box 12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5" name="Text Box 13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6" name="Text Box 14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7" name="Text Box 15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8" name="Text Box 16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9" name="Text Box 17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20" name="Text Box 18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21" name="Text Box 19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22" name="Text Box 21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23" name="Text Box 22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24" name="Text Box 23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25" name="Text Box 24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26" name="Text Box 25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27" name="Text Box 26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28" name="Text Box 27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29" name="Text Box 28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0" name="Text Box 29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1" name="Text Box 30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2" name="Text Box 31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3" name="Text Box 32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4" name="Text Box 33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5" name="Text Box 34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6" name="Text Box 35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7" name="Text Box 36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8" name="Text Box 37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9" name="Text Box 38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0" name="Text Box 39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1" name="Text Box 40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2" name="Text Box 41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3" name="Text Box 42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4" name="Text Box 43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5" name="Text Box 44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6" name="Text Box 45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7" name="Text Box 46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8" name="Text Box 47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9" name="Text Box 48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0" name="Text Box 49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1" name="Text Box 50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2" name="Text Box 51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3" name="Text Box 52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4" name="Text Box 53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5" name="Text Box 54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6" name="Text Box 55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7" name="Text Box 56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8" name="Text Box 57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9" name="Text Box 58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0" name="Text Box 59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1" name="Text Box 60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2" name="Text Box 61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3" name="Text Box 62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4" name="Text Box 63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5" name="Text Box 64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6" name="Text Box 65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7" name="Text Box 66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8" name="Text Box 67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9" name="Text Box 68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70" name="Text Box 69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71" name="Text Box 70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72" name="Text Box 71"/>
        <xdr:cNvSpPr txBox="1">
          <a:spLocks noChangeArrowheads="1"/>
        </xdr:cNvSpPr>
      </xdr:nvSpPr>
      <xdr:spPr>
        <a:xfrm>
          <a:off x="381000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73" name="Text Box 3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74" name="Text Box 4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75" name="Text Box 5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76" name="Text Box 6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77" name="Text Box 7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78" name="Text Box 8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79" name="Text Box 9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0" name="Text Box 10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1" name="Text Box 11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2" name="Text Box 12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3" name="Text Box 13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4" name="Text Box 14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5" name="Text Box 15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6" name="Text Box 16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7" name="Text Box 17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8" name="Text Box 18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9" name="Text Box 19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0" name="Text Box 21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1" name="Text Box 22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2" name="Text Box 23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3" name="Text Box 24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4" name="Text Box 25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5" name="Text Box 26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6" name="Text Box 27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7" name="Text Box 28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8" name="Text Box 29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9" name="Text Box 30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0" name="Text Box 31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1" name="Text Box 32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2" name="Text Box 33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3" name="Text Box 34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4" name="Text Box 35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5" name="Text Box 36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6" name="Text Box 37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7" name="Text Box 38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8" name="Text Box 39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9" name="Text Box 40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0" name="Text Box 41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1" name="Text Box 42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2" name="Text Box 43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3" name="Text Box 44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4" name="Text Box 45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5" name="Text Box 46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6" name="Text Box 47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7" name="Text Box 48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8" name="Text Box 49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9" name="Text Box 50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0" name="Text Box 51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1" name="Text Box 52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2" name="Text Box 53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3" name="Text Box 54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4" name="Text Box 55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5" name="Text Box 56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6" name="Text Box 57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7" name="Text Box 58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8" name="Text Box 59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9" name="Text Box 60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0" name="Text Box 61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1" name="Text Box 62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2" name="Text Box 63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3" name="Text Box 64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4" name="Text Box 65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5" name="Text Box 66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6" name="Text Box 67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7" name="Text Box 68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8" name="Text Box 69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9" name="Text Box 70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40" name="Text Box 71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1" name="Text Box 3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2" name="Text Box 4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3" name="Text Box 5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4" name="Text Box 6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5" name="Text Box 7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6" name="Text Box 8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7" name="Text Box 9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8" name="Text Box 10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9" name="Text Box 11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50" name="Text Box 12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51" name="Text Box 13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52" name="Text Box 14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53" name="Text Box 15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54" name="Text Box 16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55" name="Text Box 17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56" name="Text Box 18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57" name="Text Box 19"/>
        <xdr:cNvSpPr txBox="1">
          <a:spLocks noChangeArrowheads="1"/>
        </xdr:cNvSpPr>
      </xdr:nvSpPr>
      <xdr:spPr>
        <a:xfrm>
          <a:off x="3810000" y="21240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58" name="Text Box 21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59" name="Text Box 22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0" name="Text Box 23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1" name="Text Box 24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2" name="Text Box 25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3" name="Text Box 26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4" name="Text Box 27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5" name="Text Box 28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6" name="Text Box 29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7" name="Text Box 30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8" name="Text Box 31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9" name="Text Box 32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0" name="Text Box 33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1" name="Text Box 34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2" name="Text Box 35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3" name="Text Box 36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4" name="Text Box 37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5" name="Text Box 38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6" name="Text Box 39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7" name="Text Box 40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8" name="Text Box 41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9" name="Text Box 42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0" name="Text Box 43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1" name="Text Box 44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2" name="Text Box 45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3" name="Text Box 46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4" name="Text Box 47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5" name="Text Box 48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6" name="Text Box 49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7" name="Text Box 50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8" name="Text Box 51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9" name="Text Box 52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0" name="Text Box 53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1" name="Text Box 54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2" name="Text Box 55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3" name="Text Box 56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4" name="Text Box 57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5" name="Text Box 58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6" name="Text Box 59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7" name="Text Box 60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8" name="Text Box 61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9" name="Text Box 62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0" name="Text Box 63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1" name="Text Box 64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2" name="Text Box 65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3" name="Text Box 66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4" name="Text Box 67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5" name="Text Box 68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6" name="Text Box 69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7" name="Text Box 70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8" name="Text Box 71"/>
        <xdr:cNvSpPr txBox="1">
          <a:spLocks noChangeArrowheads="1"/>
        </xdr:cNvSpPr>
      </xdr:nvSpPr>
      <xdr:spPr>
        <a:xfrm>
          <a:off x="4886325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2066925</xdr:colOff>
      <xdr:row>154</xdr:row>
      <xdr:rowOff>142875</xdr:rowOff>
    </xdr:from>
    <xdr:to>
      <xdr:col>7</xdr:col>
      <xdr:colOff>628650</xdr:colOff>
      <xdr:row>165</xdr:row>
      <xdr:rowOff>9525</xdr:rowOff>
    </xdr:to>
    <xdr:sp>
      <xdr:nvSpPr>
        <xdr:cNvPr id="309" name="pole tekstowe 1"/>
        <xdr:cNvSpPr txBox="1">
          <a:spLocks noChangeArrowheads="1"/>
        </xdr:cNvSpPr>
      </xdr:nvSpPr>
      <xdr:spPr>
        <a:xfrm>
          <a:off x="2819400" y="23736300"/>
          <a:ext cx="37433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Podpisane przez: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Krzysztof Szałankiewicz– Starosta Powiatu Średzkiego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Sebastian Burdzy- Wicestarosta Powiatu Średzkiego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Józef Chabraszewski – członek Zarządu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Czesław Kaczmarek – członek Zarządu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Grzegorz Pierzchalski – członek Zarządu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view="pageBreakPreview" zoomScaleSheetLayoutView="100" workbookViewId="0" topLeftCell="A101">
      <selection activeCell="G20" sqref="G20"/>
    </sheetView>
  </sheetViews>
  <sheetFormatPr defaultColWidth="9.00390625" defaultRowHeight="12.75"/>
  <cols>
    <col min="1" max="1" width="3.75390625" style="0" customWidth="1"/>
    <col min="2" max="2" width="4.625" style="0" hidden="1" customWidth="1"/>
    <col min="3" max="3" width="6.125" style="0" customWidth="1"/>
    <col min="4" max="4" width="40.125" style="0" customWidth="1"/>
    <col min="5" max="5" width="14.75390625" style="0" hidden="1" customWidth="1"/>
    <col min="6" max="6" width="14.125" style="0" customWidth="1"/>
    <col min="7" max="7" width="13.75390625" style="0" customWidth="1"/>
    <col min="8" max="8" width="10.00390625" style="0" customWidth="1"/>
  </cols>
  <sheetData>
    <row r="1" spans="4:8" ht="21.75" customHeight="1">
      <c r="D1" s="129"/>
      <c r="E1" s="129"/>
      <c r="F1" s="3"/>
      <c r="G1" s="127"/>
      <c r="H1" s="128"/>
    </row>
    <row r="2" spans="4:8" ht="60" customHeight="1">
      <c r="D2" s="129"/>
      <c r="E2" s="129"/>
      <c r="F2" s="2"/>
      <c r="G2" s="128"/>
      <c r="H2" s="128"/>
    </row>
    <row r="3" spans="4:5" ht="53.25" customHeight="1">
      <c r="D3" s="130"/>
      <c r="E3" s="130"/>
    </row>
    <row r="4" spans="1:8" ht="32.25" customHeight="1">
      <c r="A4" s="4" t="s">
        <v>1</v>
      </c>
      <c r="B4" s="5" t="s">
        <v>0</v>
      </c>
      <c r="C4" s="105" t="s">
        <v>25</v>
      </c>
      <c r="D4" s="106" t="s">
        <v>22</v>
      </c>
      <c r="E4" s="107" t="s">
        <v>120</v>
      </c>
      <c r="F4" s="107" t="s">
        <v>195</v>
      </c>
      <c r="G4" s="107" t="s">
        <v>196</v>
      </c>
      <c r="H4" s="108" t="s">
        <v>73</v>
      </c>
    </row>
    <row r="5" spans="1:8" ht="12.75">
      <c r="A5" s="8">
        <v>1</v>
      </c>
      <c r="B5" s="9">
        <v>2</v>
      </c>
      <c r="C5" s="10">
        <v>1</v>
      </c>
      <c r="D5" s="11">
        <v>2</v>
      </c>
      <c r="E5" s="8">
        <v>5</v>
      </c>
      <c r="F5" s="8">
        <v>3</v>
      </c>
      <c r="G5" s="8">
        <v>4</v>
      </c>
      <c r="H5" s="12">
        <v>5</v>
      </c>
    </row>
    <row r="6" spans="1:8" ht="22.5" customHeight="1">
      <c r="A6" s="93">
        <v>1</v>
      </c>
      <c r="B6" s="121" t="s">
        <v>77</v>
      </c>
      <c r="C6" s="122"/>
      <c r="D6" s="122"/>
      <c r="E6" s="94" t="e">
        <f>#REF!+E8+E25+E28+E31+E37+E39+E42+E46+E60+E63+E80+E82+E93+E96+E107</f>
        <v>#REF!</v>
      </c>
      <c r="F6" s="94">
        <f>F8+F28+F31+F39+F42+F46+F60+F63+F80+F82+F96+F107</f>
        <v>47601770</v>
      </c>
      <c r="G6" s="94">
        <f>G8+G28+G31+G39+G42+G46+G60+G63+G80+G82+G96+G107</f>
        <v>28033677.12</v>
      </c>
      <c r="H6" s="113">
        <f aca="true" t="shared" si="0" ref="H6:H90">G6*100/F6</f>
        <v>58.89208976893086</v>
      </c>
    </row>
    <row r="7" spans="1:8" ht="15" customHeight="1">
      <c r="A7" s="13"/>
      <c r="B7" s="14" t="s">
        <v>28</v>
      </c>
      <c r="C7" s="14"/>
      <c r="D7" s="15"/>
      <c r="E7" s="16"/>
      <c r="F7" s="16"/>
      <c r="G7" s="16"/>
      <c r="H7" s="114"/>
    </row>
    <row r="8" spans="1:8" ht="21" customHeight="1">
      <c r="A8" s="23"/>
      <c r="B8" s="24"/>
      <c r="C8" s="25"/>
      <c r="D8" s="17" t="s">
        <v>108</v>
      </c>
      <c r="E8" s="18">
        <f>SUM(E9:E24)</f>
        <v>692457</v>
      </c>
      <c r="F8" s="18">
        <f>SUM(F9:F27)</f>
        <v>2987536</v>
      </c>
      <c r="G8" s="110">
        <f>SUM(G9:G27)</f>
        <v>2009230.02</v>
      </c>
      <c r="H8" s="115">
        <f t="shared" si="0"/>
        <v>67.25375091714376</v>
      </c>
    </row>
    <row r="9" spans="1:8" ht="21" customHeight="1" hidden="1">
      <c r="A9" s="23"/>
      <c r="B9" s="21" t="s">
        <v>17</v>
      </c>
      <c r="C9" s="21" t="s">
        <v>30</v>
      </c>
      <c r="D9" s="22" t="s">
        <v>118</v>
      </c>
      <c r="E9" s="16">
        <v>128956</v>
      </c>
      <c r="F9" s="16"/>
      <c r="G9" s="16"/>
      <c r="H9" s="114"/>
    </row>
    <row r="10" spans="1:8" ht="21" customHeight="1" hidden="1">
      <c r="A10" s="23"/>
      <c r="B10" s="21"/>
      <c r="C10" s="21" t="s">
        <v>142</v>
      </c>
      <c r="D10" s="22" t="s">
        <v>143</v>
      </c>
      <c r="E10" s="16"/>
      <c r="F10" s="16"/>
      <c r="G10" s="16"/>
      <c r="H10" s="114"/>
    </row>
    <row r="11" spans="1:8" ht="24" customHeight="1" hidden="1">
      <c r="A11" s="23"/>
      <c r="B11" s="21" t="s">
        <v>2</v>
      </c>
      <c r="C11" s="21" t="s">
        <v>45</v>
      </c>
      <c r="D11" s="22" t="s">
        <v>90</v>
      </c>
      <c r="E11" s="16">
        <v>0</v>
      </c>
      <c r="F11" s="16"/>
      <c r="G11" s="16"/>
      <c r="H11" s="114"/>
    </row>
    <row r="12" spans="1:8" ht="21" customHeight="1" hidden="1">
      <c r="A12" s="19"/>
      <c r="B12" s="26" t="s">
        <v>3</v>
      </c>
      <c r="C12" s="27" t="s">
        <v>31</v>
      </c>
      <c r="D12" s="6" t="s">
        <v>5</v>
      </c>
      <c r="E12" s="16">
        <v>0</v>
      </c>
      <c r="F12" s="16"/>
      <c r="G12" s="16"/>
      <c r="H12" s="114"/>
    </row>
    <row r="13" spans="1:8" ht="22.5" customHeight="1" hidden="1">
      <c r="A13" s="19"/>
      <c r="B13" s="28"/>
      <c r="C13" s="21" t="s">
        <v>32</v>
      </c>
      <c r="D13" s="6" t="s">
        <v>4</v>
      </c>
      <c r="E13" s="16">
        <v>5000</v>
      </c>
      <c r="F13" s="16"/>
      <c r="G13" s="16"/>
      <c r="H13" s="114"/>
    </row>
    <row r="14" spans="1:8" ht="33.75" customHeight="1">
      <c r="A14" s="19"/>
      <c r="B14" s="28"/>
      <c r="C14" s="21" t="s">
        <v>167</v>
      </c>
      <c r="D14" s="7" t="s">
        <v>168</v>
      </c>
      <c r="E14" s="16">
        <v>2990</v>
      </c>
      <c r="F14" s="16">
        <v>1370000</v>
      </c>
      <c r="G14" s="16">
        <v>701520.99</v>
      </c>
      <c r="H14" s="114">
        <f>G14/F14*100</f>
        <v>51.205911678832116</v>
      </c>
    </row>
    <row r="15" spans="1:8" ht="41.25" customHeight="1">
      <c r="A15" s="19"/>
      <c r="B15" s="28"/>
      <c r="C15" s="21" t="s">
        <v>60</v>
      </c>
      <c r="D15" s="7" t="s">
        <v>61</v>
      </c>
      <c r="E15" s="16">
        <v>90000</v>
      </c>
      <c r="F15" s="16">
        <v>736000</v>
      </c>
      <c r="G15" s="16">
        <v>589099.87</v>
      </c>
      <c r="H15" s="114">
        <f aca="true" t="shared" si="1" ref="H15:H28">G15/F15*100</f>
        <v>80.04074320652174</v>
      </c>
    </row>
    <row r="16" spans="1:8" ht="29.25" customHeight="1">
      <c r="A16" s="19"/>
      <c r="B16" s="28"/>
      <c r="C16" s="21" t="s">
        <v>165</v>
      </c>
      <c r="D16" s="7" t="s">
        <v>166</v>
      </c>
      <c r="E16" s="16"/>
      <c r="F16" s="16">
        <v>40000</v>
      </c>
      <c r="G16" s="16">
        <v>13127</v>
      </c>
      <c r="H16" s="114">
        <f t="shared" si="1"/>
        <v>32.8175</v>
      </c>
    </row>
    <row r="17" spans="1:8" ht="29.25" customHeight="1">
      <c r="A17" s="19"/>
      <c r="B17" s="28"/>
      <c r="C17" s="21" t="s">
        <v>163</v>
      </c>
      <c r="D17" s="7" t="s">
        <v>164</v>
      </c>
      <c r="E17" s="16"/>
      <c r="F17" s="16">
        <v>0</v>
      </c>
      <c r="G17" s="16">
        <v>4830</v>
      </c>
      <c r="H17" s="116" t="s">
        <v>183</v>
      </c>
    </row>
    <row r="18" spans="1:8" ht="29.25" customHeight="1">
      <c r="A18" s="19"/>
      <c r="B18" s="28"/>
      <c r="C18" s="21" t="s">
        <v>147</v>
      </c>
      <c r="D18" s="7" t="s">
        <v>188</v>
      </c>
      <c r="E18" s="16"/>
      <c r="F18" s="16">
        <v>0</v>
      </c>
      <c r="G18" s="16">
        <v>335.26</v>
      </c>
      <c r="H18" s="116" t="s">
        <v>183</v>
      </c>
    </row>
    <row r="19" spans="1:8" ht="39" customHeight="1">
      <c r="A19" s="19"/>
      <c r="B19" s="28"/>
      <c r="C19" s="21" t="s">
        <v>161</v>
      </c>
      <c r="D19" s="111" t="s">
        <v>162</v>
      </c>
      <c r="E19" s="16">
        <v>465511</v>
      </c>
      <c r="F19" s="16">
        <v>110000</v>
      </c>
      <c r="G19" s="16">
        <v>67994.5</v>
      </c>
      <c r="H19" s="114">
        <f t="shared" si="1"/>
        <v>61.81318181818182</v>
      </c>
    </row>
    <row r="20" spans="1:8" ht="28.5" customHeight="1">
      <c r="A20" s="23"/>
      <c r="B20" s="28"/>
      <c r="C20" s="21" t="s">
        <v>159</v>
      </c>
      <c r="D20" s="7" t="s">
        <v>160</v>
      </c>
      <c r="E20" s="16"/>
      <c r="F20" s="16">
        <v>0</v>
      </c>
      <c r="G20" s="16">
        <v>1000</v>
      </c>
      <c r="H20" s="116" t="s">
        <v>183</v>
      </c>
    </row>
    <row r="21" spans="1:8" ht="29.25" customHeight="1" hidden="1">
      <c r="A21" s="23"/>
      <c r="B21" s="91">
        <v>801</v>
      </c>
      <c r="C21" s="21" t="s">
        <v>30</v>
      </c>
      <c r="D21" s="7" t="s">
        <v>83</v>
      </c>
      <c r="E21" s="16"/>
      <c r="F21" s="16"/>
      <c r="G21" s="16"/>
      <c r="H21" s="114" t="e">
        <f t="shared" si="1"/>
        <v>#DIV/0!</v>
      </c>
    </row>
    <row r="22" spans="1:8" ht="29.25" customHeight="1" hidden="1">
      <c r="A22" s="23"/>
      <c r="B22" s="91">
        <v>852</v>
      </c>
      <c r="C22" s="32" t="s">
        <v>30</v>
      </c>
      <c r="D22" s="7" t="s">
        <v>83</v>
      </c>
      <c r="E22" s="34"/>
      <c r="F22" s="34"/>
      <c r="G22" s="34"/>
      <c r="H22" s="114" t="e">
        <f t="shared" si="1"/>
        <v>#DIV/0!</v>
      </c>
    </row>
    <row r="23" spans="1:8" ht="29.25" customHeight="1" hidden="1">
      <c r="A23" s="23"/>
      <c r="B23" s="31">
        <v>900</v>
      </c>
      <c r="C23" s="32" t="s">
        <v>30</v>
      </c>
      <c r="D23" s="33" t="s">
        <v>83</v>
      </c>
      <c r="E23" s="34"/>
      <c r="F23" s="34"/>
      <c r="G23" s="34"/>
      <c r="H23" s="114" t="e">
        <f t="shared" si="1"/>
        <v>#DIV/0!</v>
      </c>
    </row>
    <row r="24" spans="1:8" ht="24" customHeight="1" hidden="1">
      <c r="A24" s="23"/>
      <c r="B24" s="21" t="s">
        <v>16</v>
      </c>
      <c r="C24" s="32" t="s">
        <v>45</v>
      </c>
      <c r="D24" s="33" t="s">
        <v>90</v>
      </c>
      <c r="E24" s="34"/>
      <c r="F24" s="34"/>
      <c r="G24" s="34"/>
      <c r="H24" s="114" t="e">
        <f t="shared" si="1"/>
        <v>#DIV/0!</v>
      </c>
    </row>
    <row r="25" spans="1:8" ht="27" customHeight="1" hidden="1">
      <c r="A25" s="23"/>
      <c r="B25" s="35"/>
      <c r="C25" s="32"/>
      <c r="D25" s="36" t="s">
        <v>68</v>
      </c>
      <c r="E25" s="37">
        <f>E26</f>
        <v>0</v>
      </c>
      <c r="F25" s="37"/>
      <c r="G25" s="37"/>
      <c r="H25" s="114" t="e">
        <f t="shared" si="1"/>
        <v>#DIV/0!</v>
      </c>
    </row>
    <row r="26" spans="1:8" ht="30" customHeight="1" hidden="1">
      <c r="A26" s="23"/>
      <c r="B26" s="21" t="s">
        <v>16</v>
      </c>
      <c r="C26" s="32" t="s">
        <v>69</v>
      </c>
      <c r="D26" s="33" t="s">
        <v>70</v>
      </c>
      <c r="E26" s="34">
        <v>0</v>
      </c>
      <c r="F26" s="34"/>
      <c r="G26" s="34"/>
      <c r="H26" s="114" t="e">
        <f t="shared" si="1"/>
        <v>#DIV/0!</v>
      </c>
    </row>
    <row r="27" spans="1:8" ht="30" customHeight="1">
      <c r="A27" s="23"/>
      <c r="B27" s="35"/>
      <c r="C27" s="21" t="s">
        <v>30</v>
      </c>
      <c r="D27" s="33" t="s">
        <v>158</v>
      </c>
      <c r="E27" s="34"/>
      <c r="F27" s="34">
        <v>731536</v>
      </c>
      <c r="G27" s="34">
        <v>631322.4</v>
      </c>
      <c r="H27" s="114">
        <f t="shared" si="1"/>
        <v>86.30093392532973</v>
      </c>
    </row>
    <row r="28" spans="1:8" ht="54" customHeight="1">
      <c r="A28" s="23"/>
      <c r="B28" s="38"/>
      <c r="C28" s="25"/>
      <c r="D28" s="39" t="s">
        <v>91</v>
      </c>
      <c r="E28" s="40">
        <f>E29+E30</f>
        <v>13720</v>
      </c>
      <c r="F28" s="40">
        <f>F29+F30</f>
        <v>415507</v>
      </c>
      <c r="G28" s="40">
        <f>G29+G30</f>
        <v>317221.49</v>
      </c>
      <c r="H28" s="115">
        <f t="shared" si="1"/>
        <v>76.34564279302154</v>
      </c>
    </row>
    <row r="29" spans="1:8" ht="30" customHeight="1">
      <c r="A29" s="19"/>
      <c r="B29" s="20" t="s">
        <v>2</v>
      </c>
      <c r="C29" s="21" t="s">
        <v>44</v>
      </c>
      <c r="D29" s="41" t="s">
        <v>131</v>
      </c>
      <c r="E29" s="42">
        <v>13720</v>
      </c>
      <c r="F29" s="42">
        <v>415507</v>
      </c>
      <c r="G29" s="16">
        <v>317221.49</v>
      </c>
      <c r="H29" s="114">
        <f>G29/F29*100</f>
        <v>76.34564279302154</v>
      </c>
    </row>
    <row r="30" spans="1:8" ht="45" customHeight="1" hidden="1">
      <c r="A30" s="23"/>
      <c r="B30" s="21" t="s">
        <v>27</v>
      </c>
      <c r="C30" s="21" t="s">
        <v>44</v>
      </c>
      <c r="D30" s="41" t="s">
        <v>89</v>
      </c>
      <c r="E30" s="43"/>
      <c r="F30" s="43"/>
      <c r="G30" s="34"/>
      <c r="H30" s="114" t="e">
        <f t="shared" si="0"/>
        <v>#DIV/0!</v>
      </c>
    </row>
    <row r="31" spans="1:8" ht="29.25" customHeight="1">
      <c r="A31" s="23"/>
      <c r="B31" s="44"/>
      <c r="C31" s="32"/>
      <c r="D31" s="45" t="s">
        <v>92</v>
      </c>
      <c r="E31" s="46">
        <f>E32+E33+E34+E35</f>
        <v>34200</v>
      </c>
      <c r="F31" s="46">
        <f>F32+F33+F34+F35+F36</f>
        <v>0</v>
      </c>
      <c r="G31" s="46">
        <f>G32+G33+G34+G35+G36</f>
        <v>1283.79</v>
      </c>
      <c r="H31" s="120" t="s">
        <v>183</v>
      </c>
    </row>
    <row r="32" spans="1:8" ht="29.25" customHeight="1" hidden="1">
      <c r="A32" s="23"/>
      <c r="B32" s="21" t="s">
        <v>17</v>
      </c>
      <c r="C32" s="21" t="s">
        <v>29</v>
      </c>
      <c r="D32" s="41" t="s">
        <v>79</v>
      </c>
      <c r="E32" s="42"/>
      <c r="F32" s="42"/>
      <c r="G32" s="16"/>
      <c r="H32" s="116" t="e">
        <f t="shared" si="0"/>
        <v>#DIV/0!</v>
      </c>
    </row>
    <row r="33" spans="1:8" ht="27.75" customHeight="1" hidden="1">
      <c r="A33" s="19"/>
      <c r="B33" s="47" t="s">
        <v>3</v>
      </c>
      <c r="C33" s="21" t="s">
        <v>35</v>
      </c>
      <c r="D33" s="41" t="s">
        <v>38</v>
      </c>
      <c r="E33" s="42">
        <v>29200</v>
      </c>
      <c r="F33" s="42"/>
      <c r="G33" s="16"/>
      <c r="H33" s="116" t="e">
        <f t="shared" si="0"/>
        <v>#DIV/0!</v>
      </c>
    </row>
    <row r="34" spans="1:8" ht="21" customHeight="1">
      <c r="A34" s="23"/>
      <c r="B34" s="27"/>
      <c r="C34" s="21" t="s">
        <v>29</v>
      </c>
      <c r="D34" s="41" t="s">
        <v>81</v>
      </c>
      <c r="E34" s="42">
        <v>5000</v>
      </c>
      <c r="F34" s="42">
        <v>0</v>
      </c>
      <c r="G34" s="16">
        <v>1283.79</v>
      </c>
      <c r="H34" s="116" t="s">
        <v>183</v>
      </c>
    </row>
    <row r="35" spans="1:8" ht="21.75" customHeight="1" hidden="1">
      <c r="A35" s="23"/>
      <c r="B35" s="21" t="s">
        <v>16</v>
      </c>
      <c r="C35" s="21" t="s">
        <v>29</v>
      </c>
      <c r="D35" s="41" t="s">
        <v>39</v>
      </c>
      <c r="E35" s="42"/>
      <c r="F35" s="42"/>
      <c r="G35" s="16"/>
      <c r="H35" s="114">
        <v>0</v>
      </c>
    </row>
    <row r="36" spans="1:8" ht="21.75" customHeight="1" hidden="1">
      <c r="A36" s="23"/>
      <c r="B36" s="21" t="s">
        <v>53</v>
      </c>
      <c r="C36" s="21" t="s">
        <v>29</v>
      </c>
      <c r="D36" s="41" t="s">
        <v>39</v>
      </c>
      <c r="E36" s="42"/>
      <c r="F36" s="42"/>
      <c r="G36" s="16"/>
      <c r="H36" s="114">
        <v>0</v>
      </c>
    </row>
    <row r="37" spans="1:8" ht="28.5" customHeight="1" hidden="1">
      <c r="A37" s="23"/>
      <c r="B37" s="38"/>
      <c r="C37" s="25"/>
      <c r="D37" s="39" t="s">
        <v>93</v>
      </c>
      <c r="E37" s="40">
        <f>E38</f>
        <v>0</v>
      </c>
      <c r="F37" s="40">
        <f>F38</f>
        <v>0</v>
      </c>
      <c r="G37" s="40">
        <f>G38</f>
        <v>0</v>
      </c>
      <c r="H37" s="114" t="e">
        <f t="shared" si="0"/>
        <v>#DIV/0!</v>
      </c>
    </row>
    <row r="38" spans="1:8" ht="21" customHeight="1" hidden="1">
      <c r="A38" s="23"/>
      <c r="B38" s="21" t="s">
        <v>8</v>
      </c>
      <c r="C38" s="21" t="s">
        <v>29</v>
      </c>
      <c r="D38" s="41" t="s">
        <v>39</v>
      </c>
      <c r="E38" s="42"/>
      <c r="F38" s="42"/>
      <c r="G38" s="16"/>
      <c r="H38" s="114" t="e">
        <f t="shared" si="0"/>
        <v>#DIV/0!</v>
      </c>
    </row>
    <row r="39" spans="1:8" ht="28.5" customHeight="1">
      <c r="A39" s="23"/>
      <c r="B39" s="48"/>
      <c r="C39" s="49"/>
      <c r="D39" s="45" t="s">
        <v>94</v>
      </c>
      <c r="E39" s="50">
        <f>E40+E41</f>
        <v>2846696</v>
      </c>
      <c r="F39" s="50">
        <f>F40+F41</f>
        <v>16716862</v>
      </c>
      <c r="G39" s="50">
        <f>G40+G41</f>
        <v>8740454.84</v>
      </c>
      <c r="H39" s="115">
        <f t="shared" si="0"/>
        <v>52.285260475321266</v>
      </c>
    </row>
    <row r="40" spans="1:8" ht="24.75" customHeight="1">
      <c r="A40" s="19"/>
      <c r="B40" s="26" t="s">
        <v>3</v>
      </c>
      <c r="C40" s="21" t="s">
        <v>36</v>
      </c>
      <c r="D40" s="6" t="s">
        <v>6</v>
      </c>
      <c r="E40" s="42">
        <v>2843696</v>
      </c>
      <c r="F40" s="42">
        <v>15966862</v>
      </c>
      <c r="G40" s="16">
        <v>7794718</v>
      </c>
      <c r="H40" s="114">
        <f t="shared" si="0"/>
        <v>48.81809587882704</v>
      </c>
    </row>
    <row r="41" spans="1:8" ht="24" customHeight="1">
      <c r="A41" s="19"/>
      <c r="B41" s="27"/>
      <c r="C41" s="21" t="s">
        <v>37</v>
      </c>
      <c r="D41" s="51" t="s">
        <v>7</v>
      </c>
      <c r="E41" s="42">
        <v>3000</v>
      </c>
      <c r="F41" s="42">
        <v>750000</v>
      </c>
      <c r="G41" s="16">
        <v>945736.84</v>
      </c>
      <c r="H41" s="114">
        <f t="shared" si="0"/>
        <v>126.09824533333334</v>
      </c>
    </row>
    <row r="42" spans="1:8" ht="24" customHeight="1">
      <c r="A42" s="23"/>
      <c r="B42" s="48"/>
      <c r="C42" s="49"/>
      <c r="D42" s="39" t="s">
        <v>95</v>
      </c>
      <c r="E42" s="50">
        <f>E43+E44+E45</f>
        <v>68256</v>
      </c>
      <c r="F42" s="50">
        <f>F43+F44+F45</f>
        <v>150000</v>
      </c>
      <c r="G42" s="50">
        <f>G43+G44+G45</f>
        <v>88966.15</v>
      </c>
      <c r="H42" s="115">
        <f t="shared" si="0"/>
        <v>59.310766666666666</v>
      </c>
    </row>
    <row r="43" spans="1:8" ht="65.25" customHeight="1">
      <c r="A43" s="23"/>
      <c r="B43" s="21" t="s">
        <v>23</v>
      </c>
      <c r="C43" s="21" t="s">
        <v>33</v>
      </c>
      <c r="D43" s="41" t="s">
        <v>132</v>
      </c>
      <c r="E43" s="16">
        <v>68256</v>
      </c>
      <c r="F43" s="16">
        <v>150000</v>
      </c>
      <c r="G43" s="16">
        <v>88966.15</v>
      </c>
      <c r="H43" s="114">
        <f t="shared" si="0"/>
        <v>59.310766666666666</v>
      </c>
    </row>
    <row r="44" spans="1:8" ht="28.5" customHeight="1" hidden="1">
      <c r="A44" s="23"/>
      <c r="B44" s="29" t="s">
        <v>17</v>
      </c>
      <c r="C44" s="27" t="s">
        <v>34</v>
      </c>
      <c r="D44" s="52" t="s">
        <v>18</v>
      </c>
      <c r="E44" s="53"/>
      <c r="F44" s="53"/>
      <c r="G44" s="53"/>
      <c r="H44" s="114" t="e">
        <f t="shared" si="0"/>
        <v>#DIV/0!</v>
      </c>
    </row>
    <row r="45" spans="1:8" ht="24" customHeight="1" hidden="1">
      <c r="A45" s="23"/>
      <c r="B45" s="27"/>
      <c r="C45" s="54" t="s">
        <v>33</v>
      </c>
      <c r="D45" s="41" t="s">
        <v>19</v>
      </c>
      <c r="E45" s="42"/>
      <c r="F45" s="42"/>
      <c r="G45" s="16"/>
      <c r="H45" s="114" t="e">
        <f t="shared" si="0"/>
        <v>#DIV/0!</v>
      </c>
    </row>
    <row r="46" spans="1:8" ht="30" customHeight="1">
      <c r="A46" s="23"/>
      <c r="B46" s="20"/>
      <c r="C46" s="20"/>
      <c r="D46" s="55" t="s">
        <v>96</v>
      </c>
      <c r="E46" s="50">
        <f>SUM(E48:E53)</f>
        <v>21202</v>
      </c>
      <c r="F46" s="50">
        <f>SUM(F48:F58)</f>
        <v>2718247</v>
      </c>
      <c r="G46" s="50">
        <f>SUM(G48:G59)</f>
        <v>1234055.11</v>
      </c>
      <c r="H46" s="115">
        <f t="shared" si="0"/>
        <v>45.398932105875595</v>
      </c>
    </row>
    <row r="47" spans="1:8" ht="30" customHeight="1" hidden="1">
      <c r="A47" s="23"/>
      <c r="B47" s="20"/>
      <c r="C47" s="21" t="s">
        <v>177</v>
      </c>
      <c r="D47" s="22" t="s">
        <v>133</v>
      </c>
      <c r="E47" s="50"/>
      <c r="F47" s="50"/>
      <c r="G47" s="50"/>
      <c r="H47" s="115"/>
    </row>
    <row r="48" spans="1:8" ht="38.25" customHeight="1">
      <c r="A48" s="23"/>
      <c r="B48" s="21" t="s">
        <v>47</v>
      </c>
      <c r="C48" s="21" t="s">
        <v>52</v>
      </c>
      <c r="D48" s="22" t="s">
        <v>133</v>
      </c>
      <c r="E48" s="87">
        <v>21202</v>
      </c>
      <c r="F48" s="42">
        <v>318940</v>
      </c>
      <c r="G48" s="16">
        <v>194098.4</v>
      </c>
      <c r="H48" s="114">
        <f t="shared" si="0"/>
        <v>60.85733993854644</v>
      </c>
    </row>
    <row r="49" spans="1:8" ht="48" customHeight="1">
      <c r="A49" s="23"/>
      <c r="B49" s="26"/>
      <c r="C49" s="21" t="s">
        <v>180</v>
      </c>
      <c r="D49" s="56" t="s">
        <v>185</v>
      </c>
      <c r="E49" s="103"/>
      <c r="F49" s="43">
        <v>292638</v>
      </c>
      <c r="G49" s="34">
        <v>76722.7</v>
      </c>
      <c r="H49" s="114">
        <f t="shared" si="0"/>
        <v>26.217613570349716</v>
      </c>
    </row>
    <row r="50" spans="1:8" ht="26.25" customHeight="1" hidden="1">
      <c r="A50" s="23"/>
      <c r="B50" s="21" t="s">
        <v>85</v>
      </c>
      <c r="C50" s="21" t="s">
        <v>86</v>
      </c>
      <c r="D50" s="56" t="s">
        <v>134</v>
      </c>
      <c r="E50" s="43">
        <v>0</v>
      </c>
      <c r="F50" s="43"/>
      <c r="G50" s="34"/>
      <c r="H50" s="114" t="e">
        <f t="shared" si="0"/>
        <v>#DIV/0!</v>
      </c>
    </row>
    <row r="51" spans="1:8" ht="26.25" customHeight="1" hidden="1">
      <c r="A51" s="23"/>
      <c r="B51" s="26" t="s">
        <v>16</v>
      </c>
      <c r="C51" s="21" t="s">
        <v>64</v>
      </c>
      <c r="D51" s="22" t="s">
        <v>67</v>
      </c>
      <c r="E51" s="42">
        <v>0</v>
      </c>
      <c r="F51" s="42"/>
      <c r="G51" s="42"/>
      <c r="H51" s="114" t="e">
        <f t="shared" si="0"/>
        <v>#DIV/0!</v>
      </c>
    </row>
    <row r="52" spans="1:8" ht="26.25" customHeight="1" hidden="1">
      <c r="A52" s="23"/>
      <c r="B52" s="26" t="s">
        <v>16</v>
      </c>
      <c r="C52" s="21" t="s">
        <v>58</v>
      </c>
      <c r="D52" s="22" t="s">
        <v>59</v>
      </c>
      <c r="E52" s="42">
        <v>0</v>
      </c>
      <c r="F52" s="42"/>
      <c r="G52" s="42"/>
      <c r="H52" s="114" t="e">
        <f t="shared" si="0"/>
        <v>#DIV/0!</v>
      </c>
    </row>
    <row r="53" spans="1:8" ht="30" customHeight="1" hidden="1">
      <c r="A53" s="23"/>
      <c r="B53" s="21" t="s">
        <v>53</v>
      </c>
      <c r="C53" s="21" t="s">
        <v>52</v>
      </c>
      <c r="D53" s="22" t="s">
        <v>57</v>
      </c>
      <c r="E53" s="42">
        <v>0</v>
      </c>
      <c r="F53" s="42"/>
      <c r="G53" s="42"/>
      <c r="H53" s="114" t="e">
        <f t="shared" si="0"/>
        <v>#DIV/0!</v>
      </c>
    </row>
    <row r="54" spans="1:8" ht="40.5" customHeight="1" hidden="1">
      <c r="A54" s="23"/>
      <c r="B54" s="21" t="s">
        <v>85</v>
      </c>
      <c r="C54" s="21" t="s">
        <v>104</v>
      </c>
      <c r="D54" s="56" t="s">
        <v>105</v>
      </c>
      <c r="E54" s="42">
        <v>0</v>
      </c>
      <c r="F54" s="42"/>
      <c r="G54" s="42"/>
      <c r="H54" s="114" t="e">
        <f t="shared" si="0"/>
        <v>#DIV/0!</v>
      </c>
    </row>
    <row r="55" spans="1:8" ht="28.5" customHeight="1">
      <c r="A55" s="23"/>
      <c r="B55" s="48"/>
      <c r="C55" s="21" t="s">
        <v>181</v>
      </c>
      <c r="D55" s="56" t="s">
        <v>186</v>
      </c>
      <c r="E55" s="42"/>
      <c r="F55" s="42">
        <v>211500</v>
      </c>
      <c r="G55" s="42">
        <v>95942</v>
      </c>
      <c r="H55" s="114">
        <f t="shared" si="0"/>
        <v>45.362647754137114</v>
      </c>
    </row>
    <row r="56" spans="1:8" ht="28.5" customHeight="1">
      <c r="A56" s="23"/>
      <c r="B56" s="48"/>
      <c r="C56" s="21" t="s">
        <v>86</v>
      </c>
      <c r="D56" s="56" t="s">
        <v>191</v>
      </c>
      <c r="E56" s="42"/>
      <c r="F56" s="42">
        <v>30000</v>
      </c>
      <c r="G56" s="42">
        <v>3500</v>
      </c>
      <c r="H56" s="114">
        <f t="shared" si="0"/>
        <v>11.666666666666666</v>
      </c>
    </row>
    <row r="57" spans="1:8" ht="40.5" customHeight="1">
      <c r="A57" s="23"/>
      <c r="B57" s="48"/>
      <c r="C57" s="21" t="s">
        <v>104</v>
      </c>
      <c r="D57" s="56" t="s">
        <v>201</v>
      </c>
      <c r="E57" s="42"/>
      <c r="F57" s="42">
        <v>1205219</v>
      </c>
      <c r="G57" s="42">
        <v>457804.71</v>
      </c>
      <c r="H57" s="114">
        <f t="shared" si="0"/>
        <v>37.98518858398349</v>
      </c>
    </row>
    <row r="58" spans="1:8" ht="40.5" customHeight="1">
      <c r="A58" s="23"/>
      <c r="B58" s="48"/>
      <c r="C58" s="21" t="s">
        <v>182</v>
      </c>
      <c r="D58" s="56" t="s">
        <v>187</v>
      </c>
      <c r="E58" s="42"/>
      <c r="F58" s="42">
        <v>659950</v>
      </c>
      <c r="G58" s="42">
        <v>404647.04</v>
      </c>
      <c r="H58" s="114">
        <f t="shared" si="0"/>
        <v>61.31480263656338</v>
      </c>
    </row>
    <row r="59" spans="1:8" ht="40.5" customHeight="1">
      <c r="A59" s="23"/>
      <c r="B59" s="48"/>
      <c r="C59" s="21" t="s">
        <v>197</v>
      </c>
      <c r="D59" s="56" t="s">
        <v>200</v>
      </c>
      <c r="E59" s="42"/>
      <c r="F59" s="42">
        <v>0</v>
      </c>
      <c r="G59" s="42">
        <v>1340.26</v>
      </c>
      <c r="H59" s="119" t="s">
        <v>183</v>
      </c>
    </row>
    <row r="60" spans="1:8" ht="34.5" customHeight="1">
      <c r="A60" s="23"/>
      <c r="B60" s="48"/>
      <c r="C60" s="57"/>
      <c r="D60" s="55" t="s">
        <v>9</v>
      </c>
      <c r="E60" s="18">
        <f>SUM(E61:E62)</f>
        <v>6779379</v>
      </c>
      <c r="F60" s="18">
        <f>SUM(F61:F62)</f>
        <v>15304700</v>
      </c>
      <c r="G60" s="18">
        <f>SUM(G61:G62)</f>
        <v>9001950</v>
      </c>
      <c r="H60" s="115">
        <f t="shared" si="0"/>
        <v>58.81820617196025</v>
      </c>
    </row>
    <row r="61" spans="1:8" ht="30" customHeight="1" hidden="1">
      <c r="A61" s="23"/>
      <c r="B61" s="47" t="s">
        <v>8</v>
      </c>
      <c r="C61" s="26" t="s">
        <v>41</v>
      </c>
      <c r="D61" s="22" t="s">
        <v>20</v>
      </c>
      <c r="E61" s="16"/>
      <c r="F61" s="16"/>
      <c r="G61" s="16"/>
      <c r="H61" s="114" t="e">
        <f t="shared" si="0"/>
        <v>#DIV/0!</v>
      </c>
    </row>
    <row r="62" spans="1:8" ht="30" customHeight="1">
      <c r="A62" s="58"/>
      <c r="B62" s="21" t="s">
        <v>8</v>
      </c>
      <c r="C62" s="21" t="s">
        <v>41</v>
      </c>
      <c r="D62" s="22" t="s">
        <v>9</v>
      </c>
      <c r="E62" s="34">
        <v>6779379</v>
      </c>
      <c r="F62" s="34">
        <v>15304700</v>
      </c>
      <c r="G62" s="34">
        <v>9001950</v>
      </c>
      <c r="H62" s="114">
        <f t="shared" si="0"/>
        <v>58.81820617196025</v>
      </c>
    </row>
    <row r="63" spans="1:8" ht="54.75" customHeight="1">
      <c r="A63" s="59"/>
      <c r="B63" s="60"/>
      <c r="C63" s="61"/>
      <c r="D63" s="62" t="s">
        <v>137</v>
      </c>
      <c r="E63" s="18">
        <f>SUM(E64:E77)</f>
        <v>2102666</v>
      </c>
      <c r="F63" s="18">
        <f>F64+F79+F78</f>
        <v>8956412</v>
      </c>
      <c r="G63" s="18">
        <f>G64+G79+G78</f>
        <v>5243112.35</v>
      </c>
      <c r="H63" s="115">
        <f t="shared" si="0"/>
        <v>58.54032116878946</v>
      </c>
    </row>
    <row r="64" spans="1:8" ht="31.5" customHeight="1">
      <c r="A64" s="63"/>
      <c r="B64" s="64" t="s">
        <v>56</v>
      </c>
      <c r="C64" s="21" t="s">
        <v>176</v>
      </c>
      <c r="D64" s="22" t="s">
        <v>138</v>
      </c>
      <c r="E64" s="16">
        <v>2102666</v>
      </c>
      <c r="F64" s="16">
        <v>8358412</v>
      </c>
      <c r="G64" s="16">
        <v>4898318.35</v>
      </c>
      <c r="H64" s="114">
        <f t="shared" si="0"/>
        <v>58.60345661352898</v>
      </c>
    </row>
    <row r="65" spans="1:8" ht="24.75" customHeight="1" hidden="1">
      <c r="A65" s="63"/>
      <c r="B65" s="64" t="s">
        <v>2</v>
      </c>
      <c r="C65" s="21" t="s">
        <v>40</v>
      </c>
      <c r="D65" s="22" t="s">
        <v>119</v>
      </c>
      <c r="E65" s="16"/>
      <c r="F65" s="16"/>
      <c r="G65" s="16"/>
      <c r="H65" s="114" t="e">
        <f t="shared" si="0"/>
        <v>#DIV/0!</v>
      </c>
    </row>
    <row r="66" spans="1:8" ht="22.5" customHeight="1" hidden="1">
      <c r="A66" s="63"/>
      <c r="B66" s="64" t="s">
        <v>2</v>
      </c>
      <c r="C66" s="21" t="s">
        <v>40</v>
      </c>
      <c r="D66" s="6" t="s">
        <v>54</v>
      </c>
      <c r="E66" s="16"/>
      <c r="F66" s="16"/>
      <c r="G66" s="16"/>
      <c r="H66" s="114" t="e">
        <f t="shared" si="0"/>
        <v>#DIV/0!</v>
      </c>
    </row>
    <row r="67" spans="1:8" ht="22.5" customHeight="1" hidden="1">
      <c r="A67" s="63"/>
      <c r="B67" s="64" t="s">
        <v>10</v>
      </c>
      <c r="C67" s="21" t="s">
        <v>40</v>
      </c>
      <c r="D67" s="6" t="s">
        <v>15</v>
      </c>
      <c r="E67" s="16"/>
      <c r="F67" s="16"/>
      <c r="G67" s="16"/>
      <c r="H67" s="114" t="e">
        <f t="shared" si="0"/>
        <v>#DIV/0!</v>
      </c>
    </row>
    <row r="68" spans="1:8" ht="25.5" customHeight="1" hidden="1">
      <c r="A68" s="63"/>
      <c r="B68" s="64" t="s">
        <v>11</v>
      </c>
      <c r="C68" s="21" t="s">
        <v>40</v>
      </c>
      <c r="D68" s="22" t="s">
        <v>127</v>
      </c>
      <c r="E68" s="16"/>
      <c r="F68" s="16"/>
      <c r="G68" s="16"/>
      <c r="H68" s="114" t="e">
        <f t="shared" si="0"/>
        <v>#DIV/0!</v>
      </c>
    </row>
    <row r="69" spans="1:8" ht="29.25" customHeight="1" hidden="1">
      <c r="A69" s="63"/>
      <c r="B69" s="64" t="s">
        <v>10</v>
      </c>
      <c r="C69" s="21" t="s">
        <v>40</v>
      </c>
      <c r="D69" s="22" t="s">
        <v>109</v>
      </c>
      <c r="E69" s="16"/>
      <c r="F69" s="16"/>
      <c r="G69" s="16"/>
      <c r="H69" s="114" t="e">
        <f t="shared" si="0"/>
        <v>#DIV/0!</v>
      </c>
    </row>
    <row r="70" spans="1:8" ht="22.5" customHeight="1" hidden="1">
      <c r="A70" s="63"/>
      <c r="B70" s="64" t="s">
        <v>11</v>
      </c>
      <c r="C70" s="21" t="s">
        <v>40</v>
      </c>
      <c r="D70" s="6" t="s">
        <v>12</v>
      </c>
      <c r="E70" s="16"/>
      <c r="F70" s="16"/>
      <c r="G70" s="16"/>
      <c r="H70" s="114" t="e">
        <f t="shared" si="0"/>
        <v>#DIV/0!</v>
      </c>
    </row>
    <row r="71" spans="1:8" ht="20.25" customHeight="1" hidden="1">
      <c r="A71" s="63"/>
      <c r="B71" s="64" t="s">
        <v>13</v>
      </c>
      <c r="C71" s="21" t="s">
        <v>40</v>
      </c>
      <c r="D71" s="6" t="s">
        <v>14</v>
      </c>
      <c r="E71" s="16"/>
      <c r="F71" s="16"/>
      <c r="G71" s="16"/>
      <c r="H71" s="114" t="e">
        <f t="shared" si="0"/>
        <v>#DIV/0!</v>
      </c>
    </row>
    <row r="72" spans="1:8" ht="30" customHeight="1" hidden="1">
      <c r="A72" s="63"/>
      <c r="B72" s="64" t="s">
        <v>27</v>
      </c>
      <c r="C72" s="21" t="s">
        <v>40</v>
      </c>
      <c r="D72" s="22" t="s">
        <v>84</v>
      </c>
      <c r="E72" s="16"/>
      <c r="F72" s="16"/>
      <c r="G72" s="16"/>
      <c r="H72" s="114" t="e">
        <f t="shared" si="0"/>
        <v>#DIV/0!</v>
      </c>
    </row>
    <row r="73" spans="1:8" ht="32.25" customHeight="1" hidden="1">
      <c r="A73" s="63"/>
      <c r="B73" s="64" t="s">
        <v>27</v>
      </c>
      <c r="C73" s="21" t="s">
        <v>40</v>
      </c>
      <c r="D73" s="22" t="s">
        <v>76</v>
      </c>
      <c r="E73" s="16"/>
      <c r="F73" s="16"/>
      <c r="G73" s="16"/>
      <c r="H73" s="114" t="e">
        <f t="shared" si="0"/>
        <v>#DIV/0!</v>
      </c>
    </row>
    <row r="74" spans="1:8" ht="43.5" customHeight="1" hidden="1">
      <c r="A74" s="63"/>
      <c r="B74" s="64" t="s">
        <v>27</v>
      </c>
      <c r="C74" s="21" t="s">
        <v>40</v>
      </c>
      <c r="D74" s="22" t="s">
        <v>62</v>
      </c>
      <c r="E74" s="16"/>
      <c r="F74" s="16"/>
      <c r="G74" s="16"/>
      <c r="H74" s="114" t="e">
        <f t="shared" si="0"/>
        <v>#DIV/0!</v>
      </c>
    </row>
    <row r="75" spans="1:8" ht="48.75" customHeight="1" hidden="1">
      <c r="A75" s="63"/>
      <c r="B75" s="64" t="s">
        <v>27</v>
      </c>
      <c r="C75" s="21" t="s">
        <v>40</v>
      </c>
      <c r="D75" s="22" t="s">
        <v>101</v>
      </c>
      <c r="E75" s="16"/>
      <c r="F75" s="16"/>
      <c r="G75" s="16"/>
      <c r="H75" s="114" t="e">
        <f t="shared" si="0"/>
        <v>#DIV/0!</v>
      </c>
    </row>
    <row r="76" spans="1:8" ht="43.5" customHeight="1" hidden="1">
      <c r="A76" s="63"/>
      <c r="B76" s="64" t="s">
        <v>27</v>
      </c>
      <c r="C76" s="21" t="s">
        <v>40</v>
      </c>
      <c r="D76" s="22" t="s">
        <v>106</v>
      </c>
      <c r="E76" s="16">
        <v>0</v>
      </c>
      <c r="F76" s="16"/>
      <c r="G76" s="16"/>
      <c r="H76" s="114" t="e">
        <f t="shared" si="0"/>
        <v>#DIV/0!</v>
      </c>
    </row>
    <row r="77" spans="1:8" ht="29.25" customHeight="1" hidden="1">
      <c r="A77" s="63"/>
      <c r="B77" s="64" t="s">
        <v>27</v>
      </c>
      <c r="C77" s="21" t="s">
        <v>40</v>
      </c>
      <c r="D77" s="22" t="s">
        <v>51</v>
      </c>
      <c r="E77" s="16">
        <v>0</v>
      </c>
      <c r="F77" s="16"/>
      <c r="G77" s="16"/>
      <c r="H77" s="114" t="e">
        <f t="shared" si="0"/>
        <v>#DIV/0!</v>
      </c>
    </row>
    <row r="78" spans="1:8" ht="29.25" customHeight="1" hidden="1">
      <c r="A78" s="58"/>
      <c r="B78" s="109"/>
      <c r="C78" s="21" t="s">
        <v>154</v>
      </c>
      <c r="D78" s="33"/>
      <c r="E78" s="34"/>
      <c r="F78" s="34"/>
      <c r="G78" s="34"/>
      <c r="H78" s="114"/>
    </row>
    <row r="79" spans="1:8" ht="29.25" customHeight="1">
      <c r="A79" s="58"/>
      <c r="B79" s="109"/>
      <c r="C79" s="21" t="s">
        <v>179</v>
      </c>
      <c r="D79" s="22" t="s">
        <v>138</v>
      </c>
      <c r="E79" s="16"/>
      <c r="F79" s="16">
        <v>598000</v>
      </c>
      <c r="G79" s="16">
        <v>344794</v>
      </c>
      <c r="H79" s="114">
        <f t="shared" si="0"/>
        <v>57.65785953177257</v>
      </c>
    </row>
    <row r="80" spans="1:8" ht="51.75" customHeight="1" hidden="1">
      <c r="A80" s="59"/>
      <c r="B80" s="44"/>
      <c r="C80" s="65"/>
      <c r="D80" s="36" t="s">
        <v>97</v>
      </c>
      <c r="E80" s="37">
        <f>E81</f>
        <v>2000</v>
      </c>
      <c r="F80" s="37">
        <f>F81</f>
        <v>0</v>
      </c>
      <c r="G80" s="37">
        <f>G81</f>
        <v>0</v>
      </c>
      <c r="H80" s="115" t="e">
        <f t="shared" si="0"/>
        <v>#DIV/0!</v>
      </c>
    </row>
    <row r="81" spans="1:8" ht="22.5" customHeight="1" hidden="1">
      <c r="A81" s="59"/>
      <c r="B81" s="66" t="s">
        <v>21</v>
      </c>
      <c r="C81" s="21" t="s">
        <v>177</v>
      </c>
      <c r="D81" s="6" t="s">
        <v>138</v>
      </c>
      <c r="E81" s="16">
        <v>2000</v>
      </c>
      <c r="F81" s="16"/>
      <c r="G81" s="16"/>
      <c r="H81" s="114" t="e">
        <f t="shared" si="0"/>
        <v>#DIV/0!</v>
      </c>
    </row>
    <row r="82" spans="1:8" ht="38.25" customHeight="1">
      <c r="A82" s="59"/>
      <c r="B82" s="67"/>
      <c r="C82" s="25"/>
      <c r="D82" s="68" t="s">
        <v>98</v>
      </c>
      <c r="E82" s="69">
        <f>SUM(E85:E92)</f>
        <v>381519</v>
      </c>
      <c r="F82" s="69">
        <f>F84+F85</f>
        <v>74946</v>
      </c>
      <c r="G82" s="69">
        <f>G84+G85</f>
        <v>31282</v>
      </c>
      <c r="H82" s="115">
        <f t="shared" si="0"/>
        <v>41.739385691030876</v>
      </c>
    </row>
    <row r="83" spans="1:8" ht="24" customHeight="1" hidden="1">
      <c r="A83" s="59"/>
      <c r="B83" s="66" t="s">
        <v>56</v>
      </c>
      <c r="C83" s="57" t="s">
        <v>43</v>
      </c>
      <c r="D83" s="52" t="s">
        <v>66</v>
      </c>
      <c r="E83" s="53">
        <v>0</v>
      </c>
      <c r="F83" s="53">
        <v>0</v>
      </c>
      <c r="G83" s="53">
        <v>0</v>
      </c>
      <c r="H83" s="114" t="e">
        <f t="shared" si="0"/>
        <v>#DIV/0!</v>
      </c>
    </row>
    <row r="84" spans="1:8" ht="24" customHeight="1" hidden="1">
      <c r="A84" s="59"/>
      <c r="B84" s="66" t="s">
        <v>46</v>
      </c>
      <c r="C84" s="21" t="s">
        <v>177</v>
      </c>
      <c r="D84" s="52" t="s">
        <v>192</v>
      </c>
      <c r="E84" s="53">
        <v>0</v>
      </c>
      <c r="F84" s="53"/>
      <c r="G84" s="53"/>
      <c r="H84" s="114" t="e">
        <f t="shared" si="0"/>
        <v>#DIV/0!</v>
      </c>
    </row>
    <row r="85" spans="1:8" ht="24" customHeight="1">
      <c r="A85" s="59"/>
      <c r="B85" s="66" t="s">
        <v>8</v>
      </c>
      <c r="C85" s="21" t="s">
        <v>178</v>
      </c>
      <c r="D85" s="22" t="s">
        <v>138</v>
      </c>
      <c r="E85" s="16">
        <v>381519</v>
      </c>
      <c r="F85" s="16">
        <v>74946</v>
      </c>
      <c r="G85" s="16">
        <v>31282</v>
      </c>
      <c r="H85" s="114">
        <f t="shared" si="0"/>
        <v>41.739385691030876</v>
      </c>
    </row>
    <row r="86" spans="1:8" ht="27.75" customHeight="1" hidden="1">
      <c r="A86" s="59"/>
      <c r="B86" s="66" t="s">
        <v>47</v>
      </c>
      <c r="C86" s="21" t="s">
        <v>43</v>
      </c>
      <c r="D86" s="22" t="s">
        <v>128</v>
      </c>
      <c r="E86" s="16"/>
      <c r="F86" s="16"/>
      <c r="G86" s="16"/>
      <c r="H86" s="114" t="e">
        <f t="shared" si="0"/>
        <v>#DIV/0!</v>
      </c>
    </row>
    <row r="87" spans="1:8" ht="27.75" customHeight="1" hidden="1">
      <c r="A87" s="59"/>
      <c r="B87" s="66" t="s">
        <v>27</v>
      </c>
      <c r="C87" s="21" t="s">
        <v>43</v>
      </c>
      <c r="D87" s="22" t="s">
        <v>110</v>
      </c>
      <c r="E87" s="16"/>
      <c r="F87" s="16"/>
      <c r="G87" s="16"/>
      <c r="H87" s="114" t="e">
        <f t="shared" si="0"/>
        <v>#DIV/0!</v>
      </c>
    </row>
    <row r="88" spans="1:8" ht="27.75" customHeight="1" hidden="1">
      <c r="A88" s="59"/>
      <c r="B88" s="66" t="s">
        <v>27</v>
      </c>
      <c r="C88" s="21" t="s">
        <v>43</v>
      </c>
      <c r="D88" s="22" t="s">
        <v>103</v>
      </c>
      <c r="E88" s="16"/>
      <c r="F88" s="16"/>
      <c r="G88" s="16"/>
      <c r="H88" s="114" t="e">
        <f t="shared" si="0"/>
        <v>#DIV/0!</v>
      </c>
    </row>
    <row r="89" spans="1:8" ht="27.75" customHeight="1" hidden="1">
      <c r="A89" s="63"/>
      <c r="B89" s="64" t="s">
        <v>27</v>
      </c>
      <c r="C89" s="21" t="s">
        <v>43</v>
      </c>
      <c r="D89" s="22" t="s">
        <v>48</v>
      </c>
      <c r="E89" s="16"/>
      <c r="F89" s="16"/>
      <c r="G89" s="16"/>
      <c r="H89" s="114" t="e">
        <f t="shared" si="0"/>
        <v>#DIV/0!</v>
      </c>
    </row>
    <row r="90" spans="1:8" ht="25.5" customHeight="1" hidden="1">
      <c r="A90" s="63"/>
      <c r="B90" s="64" t="s">
        <v>27</v>
      </c>
      <c r="C90" s="21" t="s">
        <v>43</v>
      </c>
      <c r="D90" s="6" t="s">
        <v>24</v>
      </c>
      <c r="E90" s="16"/>
      <c r="F90" s="16"/>
      <c r="G90" s="16"/>
      <c r="H90" s="114" t="e">
        <f t="shared" si="0"/>
        <v>#DIV/0!</v>
      </c>
    </row>
    <row r="91" spans="1:8" ht="24" customHeight="1" hidden="1">
      <c r="A91" s="63"/>
      <c r="B91" s="64" t="s">
        <v>27</v>
      </c>
      <c r="C91" s="21" t="s">
        <v>43</v>
      </c>
      <c r="D91" s="6" t="s">
        <v>63</v>
      </c>
      <c r="E91" s="16"/>
      <c r="F91" s="16"/>
      <c r="G91" s="16"/>
      <c r="H91" s="114" t="e">
        <f aca="true" t="shared" si="2" ref="H91:H106">G91*100/F91</f>
        <v>#DIV/0!</v>
      </c>
    </row>
    <row r="92" spans="1:8" ht="22.5" customHeight="1" hidden="1">
      <c r="A92" s="63"/>
      <c r="B92" s="64" t="s">
        <v>49</v>
      </c>
      <c r="C92" s="21" t="s">
        <v>43</v>
      </c>
      <c r="D92" s="6" t="s">
        <v>50</v>
      </c>
      <c r="E92" s="16"/>
      <c r="F92" s="16"/>
      <c r="G92" s="16"/>
      <c r="H92" s="114" t="e">
        <f t="shared" si="2"/>
        <v>#DIV/0!</v>
      </c>
    </row>
    <row r="93" spans="1:8" ht="46.5" customHeight="1" hidden="1">
      <c r="A93" s="58"/>
      <c r="B93" s="70"/>
      <c r="C93" s="81"/>
      <c r="D93" s="82" t="s">
        <v>107</v>
      </c>
      <c r="E93" s="83">
        <f>E94+E95</f>
        <v>0</v>
      </c>
      <c r="F93" s="83">
        <f>F94+F95</f>
        <v>0</v>
      </c>
      <c r="G93" s="83">
        <f>G94+G95</f>
        <v>0</v>
      </c>
      <c r="H93" s="114" t="e">
        <f t="shared" si="2"/>
        <v>#DIV/0!</v>
      </c>
    </row>
    <row r="94" spans="1:8" ht="26.25" customHeight="1" hidden="1">
      <c r="A94" s="58"/>
      <c r="B94" s="64" t="s">
        <v>2</v>
      </c>
      <c r="C94" s="84" t="s">
        <v>87</v>
      </c>
      <c r="D94" s="85"/>
      <c r="E94" s="86">
        <v>0</v>
      </c>
      <c r="F94" s="86">
        <v>0</v>
      </c>
      <c r="G94" s="86">
        <v>0</v>
      </c>
      <c r="H94" s="114" t="e">
        <f t="shared" si="2"/>
        <v>#DIV/0!</v>
      </c>
    </row>
    <row r="95" spans="1:8" ht="26.25" customHeight="1" hidden="1">
      <c r="A95" s="58"/>
      <c r="B95" s="71" t="s">
        <v>16</v>
      </c>
      <c r="C95" s="84" t="s">
        <v>87</v>
      </c>
      <c r="D95" s="85"/>
      <c r="E95" s="86">
        <v>0</v>
      </c>
      <c r="F95" s="86">
        <v>0</v>
      </c>
      <c r="G95" s="86">
        <v>0</v>
      </c>
      <c r="H95" s="114" t="e">
        <f t="shared" si="2"/>
        <v>#DIV/0!</v>
      </c>
    </row>
    <row r="96" spans="1:8" ht="38.25" customHeight="1">
      <c r="A96" s="58"/>
      <c r="B96" s="70"/>
      <c r="C96" s="20"/>
      <c r="D96" s="55" t="s">
        <v>135</v>
      </c>
      <c r="E96" s="18" t="e">
        <f>E101+E103+#REF!</f>
        <v>#REF!</v>
      </c>
      <c r="F96" s="18">
        <f>F100+F101+F106+F99+F97+F98</f>
        <v>61831</v>
      </c>
      <c r="G96" s="18">
        <f>G100+G101+G106+G99</f>
        <v>1205894.43</v>
      </c>
      <c r="H96" s="115">
        <f t="shared" si="2"/>
        <v>1950.3071760120329</v>
      </c>
    </row>
    <row r="97" spans="1:8" ht="38.25" customHeight="1">
      <c r="A97" s="58"/>
      <c r="B97" s="70"/>
      <c r="C97" s="21" t="s">
        <v>111</v>
      </c>
      <c r="D97" s="22" t="s">
        <v>136</v>
      </c>
      <c r="E97" s="18"/>
      <c r="F97" s="16">
        <v>56217</v>
      </c>
      <c r="G97" s="16">
        <v>0</v>
      </c>
      <c r="H97" s="114">
        <v>0</v>
      </c>
    </row>
    <row r="98" spans="1:8" ht="38.25" customHeight="1">
      <c r="A98" s="58"/>
      <c r="B98" s="70"/>
      <c r="C98" s="21" t="s">
        <v>82</v>
      </c>
      <c r="D98" s="22" t="s">
        <v>136</v>
      </c>
      <c r="E98" s="18"/>
      <c r="F98" s="16">
        <v>5614</v>
      </c>
      <c r="G98" s="16">
        <v>0</v>
      </c>
      <c r="H98" s="119">
        <v>0</v>
      </c>
    </row>
    <row r="99" spans="1:8" ht="38.25" customHeight="1">
      <c r="A99" s="58"/>
      <c r="B99" s="70"/>
      <c r="C99" s="21" t="s">
        <v>174</v>
      </c>
      <c r="D99" s="22" t="s">
        <v>136</v>
      </c>
      <c r="E99" s="18"/>
      <c r="F99" s="16">
        <v>0</v>
      </c>
      <c r="G99" s="16">
        <v>21799.01</v>
      </c>
      <c r="H99" s="120" t="s">
        <v>183</v>
      </c>
    </row>
    <row r="100" spans="1:8" ht="26.25" customHeight="1" hidden="1">
      <c r="A100" s="58"/>
      <c r="B100" s="70"/>
      <c r="C100" s="21" t="s">
        <v>174</v>
      </c>
      <c r="D100" s="22" t="s">
        <v>136</v>
      </c>
      <c r="E100" s="16"/>
      <c r="F100" s="16"/>
      <c r="G100" s="16"/>
      <c r="H100" s="116" t="e">
        <f t="shared" si="2"/>
        <v>#DIV/0!</v>
      </c>
    </row>
    <row r="101" spans="1:8" ht="29.25" customHeight="1">
      <c r="A101" s="58"/>
      <c r="B101" s="71" t="s">
        <v>47</v>
      </c>
      <c r="C101" s="21" t="s">
        <v>154</v>
      </c>
      <c r="D101" s="22" t="s">
        <v>136</v>
      </c>
      <c r="E101" s="16">
        <v>8190</v>
      </c>
      <c r="F101" s="16">
        <v>0</v>
      </c>
      <c r="G101" s="16">
        <v>1184095.42</v>
      </c>
      <c r="H101" s="116" t="s">
        <v>183</v>
      </c>
    </row>
    <row r="102" spans="1:8" ht="39.75" customHeight="1" hidden="1">
      <c r="A102" s="58"/>
      <c r="B102" s="71" t="s">
        <v>27</v>
      </c>
      <c r="C102" s="21" t="s">
        <v>111</v>
      </c>
      <c r="D102" s="22" t="s">
        <v>136</v>
      </c>
      <c r="E102" s="16"/>
      <c r="F102" s="16"/>
      <c r="G102" s="16"/>
      <c r="H102" s="115" t="e">
        <f t="shared" si="2"/>
        <v>#DIV/0!</v>
      </c>
    </row>
    <row r="103" spans="1:8" ht="39.75" customHeight="1" hidden="1">
      <c r="A103" s="58"/>
      <c r="B103" s="71" t="s">
        <v>27</v>
      </c>
      <c r="C103" s="21" t="s">
        <v>82</v>
      </c>
      <c r="D103" s="22" t="s">
        <v>136</v>
      </c>
      <c r="E103" s="16"/>
      <c r="F103" s="16"/>
      <c r="G103" s="16"/>
      <c r="H103" s="115" t="e">
        <f t="shared" si="2"/>
        <v>#DIV/0!</v>
      </c>
    </row>
    <row r="104" spans="1:8" ht="39.75" customHeight="1" hidden="1">
      <c r="A104" s="58"/>
      <c r="B104" s="71" t="s">
        <v>53</v>
      </c>
      <c r="C104" s="21" t="s">
        <v>111</v>
      </c>
      <c r="D104" s="22" t="s">
        <v>136</v>
      </c>
      <c r="E104" s="16"/>
      <c r="F104" s="16"/>
      <c r="G104" s="16"/>
      <c r="H104" s="115" t="e">
        <f t="shared" si="2"/>
        <v>#DIV/0!</v>
      </c>
    </row>
    <row r="105" spans="1:8" ht="39.75" customHeight="1" hidden="1">
      <c r="A105" s="58"/>
      <c r="B105" s="71" t="s">
        <v>53</v>
      </c>
      <c r="C105" s="21" t="s">
        <v>82</v>
      </c>
      <c r="D105" s="22" t="s">
        <v>136</v>
      </c>
      <c r="E105" s="16"/>
      <c r="F105" s="16"/>
      <c r="G105" s="16"/>
      <c r="H105" s="115" t="e">
        <f t="shared" si="2"/>
        <v>#DIV/0!</v>
      </c>
    </row>
    <row r="106" spans="1:8" ht="28.5" customHeight="1" hidden="1">
      <c r="A106" s="58"/>
      <c r="B106" s="70"/>
      <c r="C106" s="21" t="s">
        <v>175</v>
      </c>
      <c r="D106" s="22" t="s">
        <v>136</v>
      </c>
      <c r="E106" s="30"/>
      <c r="F106" s="30"/>
      <c r="G106" s="30"/>
      <c r="H106" s="114" t="e">
        <f t="shared" si="2"/>
        <v>#DIV/0!</v>
      </c>
    </row>
    <row r="107" spans="1:8" ht="22.5" customHeight="1">
      <c r="A107" s="23"/>
      <c r="B107" s="20"/>
      <c r="C107" s="20"/>
      <c r="D107" s="101" t="s">
        <v>99</v>
      </c>
      <c r="E107" s="50">
        <f>SUM(E108:E129)</f>
        <v>0</v>
      </c>
      <c r="F107" s="50">
        <f>SUM(F109:F126)</f>
        <v>215729</v>
      </c>
      <c r="G107" s="50">
        <f>SUM(G109:G126)</f>
        <v>160226.94</v>
      </c>
      <c r="H107" s="115">
        <f aca="true" t="shared" si="3" ref="H107:H151">G107*100/F107</f>
        <v>74.2723231461695</v>
      </c>
    </row>
    <row r="108" spans="1:8" ht="22.5" customHeight="1" hidden="1">
      <c r="A108" s="23"/>
      <c r="B108" s="21" t="s">
        <v>46</v>
      </c>
      <c r="C108" s="21" t="s">
        <v>42</v>
      </c>
      <c r="D108" s="22" t="s">
        <v>121</v>
      </c>
      <c r="E108" s="42">
        <v>0</v>
      </c>
      <c r="F108" s="42"/>
      <c r="G108" s="42"/>
      <c r="H108" s="115" t="e">
        <f t="shared" si="3"/>
        <v>#DIV/0!</v>
      </c>
    </row>
    <row r="109" spans="1:9" ht="21" customHeight="1" hidden="1">
      <c r="A109" s="23"/>
      <c r="B109" s="26" t="s">
        <v>17</v>
      </c>
      <c r="C109" s="21" t="s">
        <v>71</v>
      </c>
      <c r="D109" s="22" t="s">
        <v>122</v>
      </c>
      <c r="E109" s="42"/>
      <c r="F109" s="42"/>
      <c r="G109" s="42"/>
      <c r="H109" s="114" t="e">
        <f t="shared" si="3"/>
        <v>#DIV/0!</v>
      </c>
      <c r="I109" s="1"/>
    </row>
    <row r="110" spans="1:9" ht="25.5" customHeight="1" hidden="1">
      <c r="A110" s="23"/>
      <c r="B110" s="26" t="s">
        <v>17</v>
      </c>
      <c r="C110" s="21" t="s">
        <v>139</v>
      </c>
      <c r="D110" s="22" t="s">
        <v>140</v>
      </c>
      <c r="E110" s="42"/>
      <c r="F110" s="42"/>
      <c r="G110" s="42"/>
      <c r="H110" s="114" t="e">
        <f t="shared" si="3"/>
        <v>#DIV/0!</v>
      </c>
      <c r="I110" s="1"/>
    </row>
    <row r="111" spans="1:9" ht="0.75" customHeight="1" hidden="1">
      <c r="A111" s="23"/>
      <c r="B111" s="26" t="s">
        <v>2</v>
      </c>
      <c r="C111" s="21" t="s">
        <v>71</v>
      </c>
      <c r="D111" s="22" t="s">
        <v>72</v>
      </c>
      <c r="E111" s="42"/>
      <c r="F111" s="42"/>
      <c r="G111" s="42"/>
      <c r="H111" s="114" t="e">
        <f t="shared" si="3"/>
        <v>#DIV/0!</v>
      </c>
      <c r="I111" s="1"/>
    </row>
    <row r="112" spans="1:9" ht="47.25" customHeight="1" hidden="1">
      <c r="A112" s="23"/>
      <c r="B112" s="26"/>
      <c r="C112" s="21" t="s">
        <v>147</v>
      </c>
      <c r="D112" s="22" t="s">
        <v>148</v>
      </c>
      <c r="E112" s="42"/>
      <c r="F112" s="42"/>
      <c r="G112" s="42"/>
      <c r="H112" s="114" t="e">
        <f t="shared" si="3"/>
        <v>#DIV/0!</v>
      </c>
      <c r="I112" s="1"/>
    </row>
    <row r="113" spans="1:9" ht="21.75" customHeight="1" hidden="1">
      <c r="A113" s="23"/>
      <c r="B113" s="26"/>
      <c r="C113" s="21" t="s">
        <v>112</v>
      </c>
      <c r="D113" s="22" t="s">
        <v>115</v>
      </c>
      <c r="E113" s="42"/>
      <c r="F113" s="42"/>
      <c r="G113" s="42"/>
      <c r="H113" s="114" t="e">
        <f t="shared" si="3"/>
        <v>#DIV/0!</v>
      </c>
      <c r="I113" s="1"/>
    </row>
    <row r="114" spans="1:9" ht="34.5" customHeight="1" hidden="1">
      <c r="A114" s="23"/>
      <c r="B114" s="26"/>
      <c r="C114" s="21" t="s">
        <v>139</v>
      </c>
      <c r="D114" s="22" t="s">
        <v>184</v>
      </c>
      <c r="E114" s="42"/>
      <c r="F114" s="42"/>
      <c r="G114" s="42"/>
      <c r="H114" s="114" t="e">
        <f t="shared" si="3"/>
        <v>#DIV/0!</v>
      </c>
      <c r="I114" s="1"/>
    </row>
    <row r="115" spans="1:9" ht="21.75" customHeight="1">
      <c r="A115" s="23"/>
      <c r="B115" s="26"/>
      <c r="C115" s="21" t="s">
        <v>149</v>
      </c>
      <c r="D115" s="22" t="s">
        <v>150</v>
      </c>
      <c r="E115" s="42"/>
      <c r="F115" s="42">
        <v>0</v>
      </c>
      <c r="G115" s="42">
        <v>8122.94</v>
      </c>
      <c r="H115" s="116" t="s">
        <v>183</v>
      </c>
      <c r="I115" s="1"/>
    </row>
    <row r="116" spans="1:9" ht="21.75" customHeight="1">
      <c r="A116" s="23"/>
      <c r="B116" s="26"/>
      <c r="C116" s="21" t="s">
        <v>151</v>
      </c>
      <c r="D116" s="22" t="s">
        <v>152</v>
      </c>
      <c r="E116" s="42"/>
      <c r="F116" s="42">
        <v>0</v>
      </c>
      <c r="G116" s="42">
        <v>7181.65</v>
      </c>
      <c r="H116" s="116" t="s">
        <v>183</v>
      </c>
      <c r="I116" s="1"/>
    </row>
    <row r="117" spans="1:9" ht="21.75" customHeight="1">
      <c r="A117" s="23"/>
      <c r="B117" s="26" t="s">
        <v>2</v>
      </c>
      <c r="C117" s="21" t="s">
        <v>42</v>
      </c>
      <c r="D117" s="22" t="s">
        <v>102</v>
      </c>
      <c r="E117" s="42"/>
      <c r="F117" s="42">
        <v>30000</v>
      </c>
      <c r="G117" s="42">
        <v>79193.79</v>
      </c>
      <c r="H117" s="114">
        <f t="shared" si="3"/>
        <v>263.97929999999997</v>
      </c>
      <c r="I117" s="1"/>
    </row>
    <row r="118" spans="1:9" ht="27.75" customHeight="1" hidden="1">
      <c r="A118" s="23"/>
      <c r="B118" s="26" t="s">
        <v>16</v>
      </c>
      <c r="C118" s="21" t="s">
        <v>65</v>
      </c>
      <c r="D118" s="22" t="s">
        <v>100</v>
      </c>
      <c r="E118" s="42"/>
      <c r="F118" s="42"/>
      <c r="G118" s="16"/>
      <c r="H118" s="114" t="e">
        <f t="shared" si="3"/>
        <v>#DIV/0!</v>
      </c>
      <c r="I118" s="1"/>
    </row>
    <row r="119" spans="1:9" ht="27.75" customHeight="1">
      <c r="A119" s="23"/>
      <c r="B119" s="26" t="s">
        <v>2</v>
      </c>
      <c r="C119" s="26" t="s">
        <v>65</v>
      </c>
      <c r="D119" s="22" t="s">
        <v>100</v>
      </c>
      <c r="E119" s="43">
        <v>0</v>
      </c>
      <c r="F119" s="43">
        <v>185729</v>
      </c>
      <c r="G119" s="34">
        <v>65728.56</v>
      </c>
      <c r="H119" s="114">
        <f t="shared" si="3"/>
        <v>35.38949760134389</v>
      </c>
      <c r="I119" s="1"/>
    </row>
    <row r="120" spans="1:9" ht="40.5" customHeight="1" hidden="1">
      <c r="A120" s="23"/>
      <c r="B120" s="26" t="s">
        <v>8</v>
      </c>
      <c r="C120" s="26" t="s">
        <v>153</v>
      </c>
      <c r="D120" s="22" t="s">
        <v>141</v>
      </c>
      <c r="E120" s="43"/>
      <c r="F120" s="43"/>
      <c r="G120" s="34"/>
      <c r="H120" s="114" t="e">
        <f t="shared" si="3"/>
        <v>#DIV/0!</v>
      </c>
      <c r="I120" s="1"/>
    </row>
    <row r="121" spans="1:9" ht="22.5" customHeight="1" hidden="1">
      <c r="A121" s="23"/>
      <c r="B121" s="26" t="s">
        <v>47</v>
      </c>
      <c r="C121" s="26" t="s">
        <v>42</v>
      </c>
      <c r="D121" s="22" t="s">
        <v>102</v>
      </c>
      <c r="E121" s="43"/>
      <c r="F121" s="43"/>
      <c r="G121" s="34"/>
      <c r="H121" s="114" t="e">
        <f t="shared" si="3"/>
        <v>#DIV/0!</v>
      </c>
      <c r="I121" s="1"/>
    </row>
    <row r="122" spans="1:9" ht="35.25" customHeight="1" hidden="1">
      <c r="A122" s="23"/>
      <c r="B122" s="26" t="s">
        <v>47</v>
      </c>
      <c r="C122" s="26" t="s">
        <v>125</v>
      </c>
      <c r="D122" s="56" t="s">
        <v>126</v>
      </c>
      <c r="E122" s="43">
        <v>0</v>
      </c>
      <c r="F122" s="43"/>
      <c r="G122" s="34"/>
      <c r="H122" s="114">
        <v>0</v>
      </c>
      <c r="I122" s="1"/>
    </row>
    <row r="123" spans="1:9" ht="22.5" customHeight="1" hidden="1">
      <c r="A123" s="23"/>
      <c r="B123" s="26" t="s">
        <v>27</v>
      </c>
      <c r="C123" s="26" t="s">
        <v>112</v>
      </c>
      <c r="D123" s="22" t="s">
        <v>115</v>
      </c>
      <c r="E123" s="43"/>
      <c r="F123" s="43"/>
      <c r="G123" s="34"/>
      <c r="H123" s="114" t="e">
        <f t="shared" si="3"/>
        <v>#DIV/0!</v>
      </c>
      <c r="I123" s="1"/>
    </row>
    <row r="124" spans="1:9" ht="27.75" customHeight="1" hidden="1">
      <c r="A124" s="23"/>
      <c r="B124" s="26" t="s">
        <v>27</v>
      </c>
      <c r="C124" s="26" t="s">
        <v>42</v>
      </c>
      <c r="D124" s="22" t="s">
        <v>102</v>
      </c>
      <c r="E124" s="43"/>
      <c r="F124" s="43"/>
      <c r="G124" s="34"/>
      <c r="H124" s="114" t="e">
        <f t="shared" si="3"/>
        <v>#DIV/0!</v>
      </c>
      <c r="I124" s="1"/>
    </row>
    <row r="125" spans="1:9" ht="27.75" customHeight="1" hidden="1">
      <c r="A125" s="23"/>
      <c r="B125" s="26" t="s">
        <v>27</v>
      </c>
      <c r="C125" s="26" t="s">
        <v>123</v>
      </c>
      <c r="D125" s="22" t="s">
        <v>124</v>
      </c>
      <c r="E125" s="43"/>
      <c r="F125" s="43"/>
      <c r="G125" s="34"/>
      <c r="H125" s="114" t="e">
        <f t="shared" si="3"/>
        <v>#DIV/0!</v>
      </c>
      <c r="I125" s="1"/>
    </row>
    <row r="126" spans="1:9" ht="33.75" customHeight="1" hidden="1">
      <c r="A126" s="23"/>
      <c r="B126" s="26" t="s">
        <v>16</v>
      </c>
      <c r="C126" s="26" t="s">
        <v>114</v>
      </c>
      <c r="D126" s="22" t="s">
        <v>116</v>
      </c>
      <c r="E126" s="43"/>
      <c r="F126" s="43"/>
      <c r="G126" s="34"/>
      <c r="H126" s="116" t="s">
        <v>183</v>
      </c>
      <c r="I126" s="1"/>
    </row>
    <row r="127" spans="1:9" ht="27.75" customHeight="1" hidden="1">
      <c r="A127" s="23"/>
      <c r="B127" s="21" t="s">
        <v>16</v>
      </c>
      <c r="C127" s="21" t="s">
        <v>65</v>
      </c>
      <c r="D127" s="22" t="s">
        <v>100</v>
      </c>
      <c r="E127" s="43"/>
      <c r="F127" s="43"/>
      <c r="G127" s="34"/>
      <c r="H127" s="114">
        <v>0</v>
      </c>
      <c r="I127" s="1"/>
    </row>
    <row r="128" spans="1:9" ht="27.75" customHeight="1" hidden="1">
      <c r="A128" s="23"/>
      <c r="B128" s="21" t="s">
        <v>16</v>
      </c>
      <c r="C128" s="21" t="s">
        <v>42</v>
      </c>
      <c r="D128" s="22" t="s">
        <v>102</v>
      </c>
      <c r="E128" s="43"/>
      <c r="F128" s="43"/>
      <c r="G128" s="34"/>
      <c r="H128" s="114" t="e">
        <f t="shared" si="3"/>
        <v>#DIV/0!</v>
      </c>
      <c r="I128" s="1"/>
    </row>
    <row r="129" spans="1:9" ht="25.5" customHeight="1" hidden="1">
      <c r="A129" s="23"/>
      <c r="B129" s="21" t="s">
        <v>53</v>
      </c>
      <c r="C129" s="21" t="s">
        <v>125</v>
      </c>
      <c r="D129" s="56" t="s">
        <v>126</v>
      </c>
      <c r="E129" s="43"/>
      <c r="F129" s="43"/>
      <c r="G129" s="34"/>
      <c r="H129" s="114">
        <v>0</v>
      </c>
      <c r="I129" s="1"/>
    </row>
    <row r="130" spans="1:8" ht="24" customHeight="1">
      <c r="A130" s="95">
        <v>2</v>
      </c>
      <c r="B130" s="125" t="s">
        <v>78</v>
      </c>
      <c r="C130" s="126"/>
      <c r="D130" s="126"/>
      <c r="E130" s="96">
        <f>SUM(E131:E151)</f>
        <v>1536663</v>
      </c>
      <c r="F130" s="96">
        <f>SUM(F132:F151)</f>
        <v>5103624</v>
      </c>
      <c r="G130" s="96">
        <f>SUM(G131:G151)</f>
        <v>646223.59</v>
      </c>
      <c r="H130" s="113">
        <f t="shared" si="3"/>
        <v>12.662053278219556</v>
      </c>
    </row>
    <row r="131" spans="1:8" ht="39.75" customHeight="1" hidden="1">
      <c r="A131" s="98"/>
      <c r="B131" s="100" t="s">
        <v>46</v>
      </c>
      <c r="C131" s="104" t="s">
        <v>33</v>
      </c>
      <c r="D131" s="102" t="s">
        <v>169</v>
      </c>
      <c r="E131" s="99"/>
      <c r="F131" s="99"/>
      <c r="G131" s="99"/>
      <c r="H131" s="117" t="e">
        <f t="shared" si="3"/>
        <v>#DIV/0!</v>
      </c>
    </row>
    <row r="132" spans="1:8" ht="27.75" customHeight="1">
      <c r="A132" s="19"/>
      <c r="B132" s="72" t="s">
        <v>17</v>
      </c>
      <c r="C132" s="29" t="s">
        <v>74</v>
      </c>
      <c r="D132" s="73" t="s">
        <v>75</v>
      </c>
      <c r="E132" s="74">
        <v>150000</v>
      </c>
      <c r="F132" s="74">
        <v>29000</v>
      </c>
      <c r="G132" s="30">
        <v>1068.63</v>
      </c>
      <c r="H132" s="117">
        <f t="shared" si="3"/>
        <v>3.684931034482759</v>
      </c>
    </row>
    <row r="133" spans="1:8" ht="27.75" customHeight="1" hidden="1">
      <c r="A133" s="19"/>
      <c r="B133" s="92"/>
      <c r="C133" s="21" t="s">
        <v>55</v>
      </c>
      <c r="D133" s="75" t="s">
        <v>80</v>
      </c>
      <c r="E133" s="42"/>
      <c r="F133" s="42"/>
      <c r="G133" s="16"/>
      <c r="H133" s="117">
        <v>0</v>
      </c>
    </row>
    <row r="134" spans="1:8" ht="30" customHeight="1" hidden="1">
      <c r="A134" s="19"/>
      <c r="B134" s="90" t="s">
        <v>2</v>
      </c>
      <c r="C134" s="21" t="s">
        <v>74</v>
      </c>
      <c r="D134" s="89" t="s">
        <v>75</v>
      </c>
      <c r="E134" s="42"/>
      <c r="F134" s="42"/>
      <c r="G134" s="16"/>
      <c r="H134" s="117" t="e">
        <f t="shared" si="3"/>
        <v>#DIV/0!</v>
      </c>
    </row>
    <row r="135" spans="1:8" ht="18.75" customHeight="1" hidden="1">
      <c r="A135" s="19"/>
      <c r="B135" s="72"/>
      <c r="C135" s="26" t="s">
        <v>55</v>
      </c>
      <c r="D135" s="75" t="s">
        <v>80</v>
      </c>
      <c r="E135" s="43"/>
      <c r="F135" s="43"/>
      <c r="G135" s="43"/>
      <c r="H135" s="117" t="e">
        <f t="shared" si="3"/>
        <v>#DIV/0!</v>
      </c>
    </row>
    <row r="136" spans="1:8" ht="18.75" customHeight="1" hidden="1">
      <c r="A136" s="23"/>
      <c r="B136" s="72"/>
      <c r="C136" s="26" t="s">
        <v>55</v>
      </c>
      <c r="D136" s="77" t="s">
        <v>80</v>
      </c>
      <c r="E136" s="43"/>
      <c r="F136" s="43"/>
      <c r="G136" s="43"/>
      <c r="H136" s="117" t="e">
        <f>G136/F136*100</f>
        <v>#DIV/0!</v>
      </c>
    </row>
    <row r="137" spans="1:8" ht="33.75" customHeight="1" hidden="1">
      <c r="A137" s="23"/>
      <c r="B137" s="88"/>
      <c r="C137" s="26" t="s">
        <v>155</v>
      </c>
      <c r="D137" s="77" t="s">
        <v>135</v>
      </c>
      <c r="E137" s="43">
        <v>1147508</v>
      </c>
      <c r="F137" s="43"/>
      <c r="G137" s="43"/>
      <c r="H137" s="117" t="e">
        <f t="shared" si="3"/>
        <v>#DIV/0!</v>
      </c>
    </row>
    <row r="138" spans="1:8" ht="30.75" customHeight="1" hidden="1">
      <c r="A138" s="23"/>
      <c r="B138" s="88"/>
      <c r="C138" s="21" t="s">
        <v>156</v>
      </c>
      <c r="D138" s="77" t="s">
        <v>135</v>
      </c>
      <c r="E138" s="43"/>
      <c r="F138" s="43"/>
      <c r="G138" s="43"/>
      <c r="H138" s="117" t="e">
        <f t="shared" si="3"/>
        <v>#DIV/0!</v>
      </c>
    </row>
    <row r="139" spans="1:8" ht="51.75" customHeight="1" hidden="1">
      <c r="A139" s="23"/>
      <c r="B139" s="88"/>
      <c r="C139" s="26" t="s">
        <v>64</v>
      </c>
      <c r="D139" s="77" t="s">
        <v>157</v>
      </c>
      <c r="E139" s="43"/>
      <c r="F139" s="43"/>
      <c r="G139" s="43"/>
      <c r="H139" s="117">
        <v>0</v>
      </c>
    </row>
    <row r="140" spans="1:8" ht="51.75" customHeight="1" hidden="1">
      <c r="A140" s="23"/>
      <c r="B140" s="88" t="s">
        <v>8</v>
      </c>
      <c r="C140" s="26" t="s">
        <v>129</v>
      </c>
      <c r="D140" s="77" t="s">
        <v>130</v>
      </c>
      <c r="E140" s="43">
        <v>232500</v>
      </c>
      <c r="F140" s="43"/>
      <c r="G140" s="43"/>
      <c r="H140" s="117" t="e">
        <f t="shared" si="3"/>
        <v>#DIV/0!</v>
      </c>
    </row>
    <row r="141" spans="1:8" ht="51.75" customHeight="1" hidden="1">
      <c r="A141" s="23"/>
      <c r="B141" s="88"/>
      <c r="C141" s="26" t="s">
        <v>64</v>
      </c>
      <c r="D141" s="77" t="s">
        <v>157</v>
      </c>
      <c r="E141" s="43"/>
      <c r="F141" s="43"/>
      <c r="G141" s="43"/>
      <c r="H141" s="117">
        <v>0</v>
      </c>
    </row>
    <row r="142" spans="1:8" ht="29.25" customHeight="1" hidden="1">
      <c r="A142" s="23"/>
      <c r="B142" s="88"/>
      <c r="C142" s="26" t="s">
        <v>144</v>
      </c>
      <c r="D142" s="77" t="s">
        <v>145</v>
      </c>
      <c r="E142" s="43"/>
      <c r="F142" s="43"/>
      <c r="G142" s="43"/>
      <c r="H142" s="117" t="e">
        <f t="shared" si="3"/>
        <v>#DIV/0!</v>
      </c>
    </row>
    <row r="143" spans="1:8" ht="29.25" customHeight="1">
      <c r="A143" s="23"/>
      <c r="B143" s="88"/>
      <c r="C143" s="26" t="s">
        <v>198</v>
      </c>
      <c r="D143" s="77" t="s">
        <v>199</v>
      </c>
      <c r="E143" s="43"/>
      <c r="F143" s="43">
        <v>19800</v>
      </c>
      <c r="G143" s="43">
        <v>0</v>
      </c>
      <c r="H143" s="117">
        <v>0</v>
      </c>
    </row>
    <row r="144" spans="1:8" ht="44.25" customHeight="1">
      <c r="A144" s="23"/>
      <c r="B144" s="88"/>
      <c r="C144" s="26" t="s">
        <v>129</v>
      </c>
      <c r="D144" s="77" t="s">
        <v>146</v>
      </c>
      <c r="E144" s="43"/>
      <c r="F144" s="43">
        <v>2518980</v>
      </c>
      <c r="G144" s="43">
        <v>645154.96</v>
      </c>
      <c r="H144" s="117">
        <f t="shared" si="3"/>
        <v>25.611753963906025</v>
      </c>
    </row>
    <row r="145" spans="1:8" ht="44.25" customHeight="1">
      <c r="A145" s="23"/>
      <c r="B145" s="88"/>
      <c r="C145" s="26" t="s">
        <v>189</v>
      </c>
      <c r="D145" s="77" t="s">
        <v>193</v>
      </c>
      <c r="E145" s="43"/>
      <c r="F145" s="43">
        <v>2535844</v>
      </c>
      <c r="G145" s="43">
        <v>0</v>
      </c>
      <c r="H145" s="117">
        <v>0</v>
      </c>
    </row>
    <row r="146" spans="1:8" ht="43.5" customHeight="1" hidden="1">
      <c r="A146" s="23"/>
      <c r="B146" s="88" t="s">
        <v>47</v>
      </c>
      <c r="C146" s="26" t="s">
        <v>170</v>
      </c>
      <c r="D146" s="77" t="s">
        <v>171</v>
      </c>
      <c r="E146" s="43">
        <v>6655</v>
      </c>
      <c r="F146" s="43"/>
      <c r="G146" s="43"/>
      <c r="H146" s="117" t="e">
        <f t="shared" si="3"/>
        <v>#DIV/0!</v>
      </c>
    </row>
    <row r="147" spans="1:8" ht="53.25" customHeight="1" hidden="1">
      <c r="A147" s="23"/>
      <c r="B147" s="90" t="s">
        <v>16</v>
      </c>
      <c r="C147" s="26" t="s">
        <v>172</v>
      </c>
      <c r="D147" s="77" t="s">
        <v>173</v>
      </c>
      <c r="E147" s="43"/>
      <c r="F147" s="43"/>
      <c r="G147" s="43"/>
      <c r="H147" s="117" t="e">
        <f t="shared" si="3"/>
        <v>#DIV/0!</v>
      </c>
    </row>
    <row r="148" spans="1:8" ht="54" customHeight="1" hidden="1">
      <c r="A148" s="23"/>
      <c r="B148" s="88"/>
      <c r="C148" s="26" t="s">
        <v>87</v>
      </c>
      <c r="D148" s="77" t="s">
        <v>88</v>
      </c>
      <c r="E148" s="43">
        <v>0</v>
      </c>
      <c r="F148" s="43"/>
      <c r="G148" s="43"/>
      <c r="H148" s="118">
        <v>0</v>
      </c>
    </row>
    <row r="149" spans="1:8" ht="16.5" customHeight="1" hidden="1">
      <c r="A149" s="23"/>
      <c r="B149" s="90" t="s">
        <v>85</v>
      </c>
      <c r="C149" s="26" t="s">
        <v>113</v>
      </c>
      <c r="D149" s="77" t="s">
        <v>117</v>
      </c>
      <c r="E149" s="43">
        <v>0</v>
      </c>
      <c r="F149" s="43"/>
      <c r="G149" s="43"/>
      <c r="H149" s="118">
        <v>0</v>
      </c>
    </row>
    <row r="150" spans="1:8" ht="54" customHeight="1" hidden="1">
      <c r="A150" s="23"/>
      <c r="B150" s="88"/>
      <c r="C150" s="26" t="s">
        <v>87</v>
      </c>
      <c r="D150" s="77" t="s">
        <v>88</v>
      </c>
      <c r="E150" s="43">
        <v>0</v>
      </c>
      <c r="F150" s="43"/>
      <c r="G150" s="43"/>
      <c r="H150" s="118">
        <v>0</v>
      </c>
    </row>
    <row r="151" spans="1:8" ht="49.5" customHeight="1" hidden="1">
      <c r="A151" s="23"/>
      <c r="B151" s="76"/>
      <c r="C151" s="21" t="s">
        <v>190</v>
      </c>
      <c r="D151" s="77" t="s">
        <v>194</v>
      </c>
      <c r="E151" s="43"/>
      <c r="F151" s="43"/>
      <c r="G151" s="43"/>
      <c r="H151" s="117" t="e">
        <f t="shared" si="3"/>
        <v>#DIV/0!</v>
      </c>
    </row>
    <row r="152" spans="1:8" ht="28.5" customHeight="1">
      <c r="A152" s="123"/>
      <c r="B152" s="124"/>
      <c r="C152" s="124"/>
      <c r="D152" s="97" t="s">
        <v>26</v>
      </c>
      <c r="E152" s="96" t="e">
        <f>E6+E130</f>
        <v>#REF!</v>
      </c>
      <c r="F152" s="96">
        <f>F6+F130</f>
        <v>52705394</v>
      </c>
      <c r="G152" s="96">
        <f>G6+G130</f>
        <v>28679900.71</v>
      </c>
      <c r="H152" s="113">
        <f>G152*100/F152</f>
        <v>54.415494379949045</v>
      </c>
    </row>
    <row r="153" spans="1:8" ht="12.75">
      <c r="A153" s="78"/>
      <c r="B153" s="79"/>
      <c r="C153" s="79"/>
      <c r="D153" s="78"/>
      <c r="E153" s="80"/>
      <c r="F153" s="80"/>
      <c r="G153" s="80"/>
      <c r="H153" s="112"/>
    </row>
  </sheetData>
  <sheetProtection/>
  <mergeCells count="5">
    <mergeCell ref="B6:D6"/>
    <mergeCell ref="A152:C152"/>
    <mergeCell ref="B130:D130"/>
    <mergeCell ref="G1:H2"/>
    <mergeCell ref="D1:E3"/>
  </mergeCells>
  <printOptions/>
  <pageMargins left="1.5748031496062993" right="0" top="0.3937007874015748" bottom="0.2362204724409449" header="0.5118110236220472" footer="0.1968503937007874"/>
  <pageSetup horizontalDpi="600" verticalDpi="600" orientation="portrait" paperSize="9" scale="68" r:id="rId2"/>
  <headerFooter alignWithMargins="0">
    <oddFooter>&amp;CStrona &amp;P z &amp;N</oddFooter>
  </headerFooter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Kostomłoty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zał.nr 1 Doch.wg źródeł na 2008r.</dc:title>
  <dc:subject>budżet na 2008r.</dc:subject>
  <dc:creator>Skarbnik gminy -WS</dc:creator>
  <cp:keywords/>
  <dc:description/>
  <cp:lastModifiedBy>Madzia</cp:lastModifiedBy>
  <cp:lastPrinted>2021-08-17T06:24:23Z</cp:lastPrinted>
  <dcterms:created xsi:type="dcterms:W3CDTF">2000-10-23T07:58:11Z</dcterms:created>
  <dcterms:modified xsi:type="dcterms:W3CDTF">2021-08-23T07:40:56Z</dcterms:modified>
  <cp:category/>
  <cp:version/>
  <cp:contentType/>
  <cp:contentStatus/>
</cp:coreProperties>
</file>